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08"/>
  <workbookPr codeName="ThisWorkbook" hidePivotFieldList="1" defaultThemeVersion="124226"/>
  <xr:revisionPtr revIDLastSave="523" documentId="11_DE501994875AFC34D8EC81799ACCD2A12C3FD804" xr6:coauthVersionLast="47" xr6:coauthVersionMax="47" xr10:uidLastSave="{23FB3C17-E7A9-4AE8-9392-EA3A00E8F86D}"/>
  <bookViews>
    <workbookView xWindow="1650" yWindow="270" windowWidth="18195" windowHeight="11340" tabRatio="541" firstSheet="1" activeTab="1" xr2:uid="{00000000-000D-0000-FFFF-FFFF00000000}"/>
  </bookViews>
  <sheets>
    <sheet name="Student Summary" sheetId="6" r:id="rId1"/>
    <sheet name="DATA ENTRY" sheetId="1" r:id="rId2"/>
    <sheet name="ANALYSES" sheetId="2" r:id="rId3"/>
    <sheet name="Focus Goal Tracking" sheetId="4" r:id="rId4"/>
    <sheet name="TOOL - BRAINS - DNE" sheetId="3" r:id="rId5"/>
    <sheet name="Points Brains DNE" sheetId="5"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99" i="1" l="1"/>
  <c r="AM199" i="1"/>
  <c r="AA199" i="1"/>
  <c r="O199" i="1"/>
  <c r="C199" i="1"/>
  <c r="AY178" i="1"/>
  <c r="AM178" i="1"/>
  <c r="AA178" i="1"/>
  <c r="O178" i="1"/>
  <c r="C178" i="1"/>
  <c r="O157" i="1"/>
  <c r="AA157" i="1"/>
  <c r="AM157" i="1"/>
  <c r="AY157" i="1"/>
  <c r="AY136" i="1"/>
  <c r="AM136" i="1"/>
  <c r="AA136" i="1"/>
  <c r="O136" i="1"/>
  <c r="C136" i="1"/>
  <c r="C115" i="1"/>
  <c r="O115" i="1"/>
  <c r="AA115" i="1"/>
  <c r="AM115" i="1"/>
  <c r="AY115" i="1"/>
  <c r="C94" i="1"/>
  <c r="O94" i="1"/>
  <c r="AA94" i="1"/>
  <c r="AM94" i="1"/>
  <c r="AY94" i="1"/>
  <c r="AY73" i="1"/>
  <c r="AM73" i="1"/>
  <c r="AA73" i="1"/>
  <c r="O73" i="1"/>
  <c r="C52" i="1"/>
  <c r="O52" i="1"/>
  <c r="AA52" i="1"/>
  <c r="AM52" i="1"/>
  <c r="AY52" i="1"/>
  <c r="AY31" i="1"/>
  <c r="AM31" i="1"/>
  <c r="AA31" i="1"/>
  <c r="O31" i="1"/>
  <c r="C31" i="1"/>
  <c r="AY10" i="1"/>
  <c r="AM10" i="1"/>
  <c r="AA10" i="1"/>
  <c r="O10" i="1"/>
  <c r="A448" i="5"/>
  <c r="A449" i="5"/>
  <c r="A450" i="5"/>
  <c r="A451" i="5"/>
  <c r="A447" i="5"/>
  <c r="N9" i="6" l="1"/>
  <c r="N16" i="6"/>
  <c r="N15" i="6"/>
  <c r="N14" i="6"/>
  <c r="N13" i="6"/>
  <c r="N12" i="6"/>
  <c r="N11" i="6"/>
  <c r="N10" i="6"/>
  <c r="G60" i="1"/>
  <c r="AE12" i="2" s="1"/>
  <c r="G18" i="1"/>
  <c r="AE2" i="2" s="1"/>
  <c r="D19" i="4"/>
  <c r="E19" i="4" s="1"/>
  <c r="D16" i="4"/>
  <c r="F16" i="4" s="1"/>
  <c r="D17" i="4"/>
  <c r="E17" i="4" s="1"/>
  <c r="D18" i="4"/>
  <c r="D15" i="4"/>
  <c r="E15" i="4" s="1"/>
  <c r="J97" i="4"/>
  <c r="P97" i="4" s="1"/>
  <c r="K97" i="4"/>
  <c r="Q97" i="4" s="1"/>
  <c r="L97" i="4"/>
  <c r="R97" i="4" s="1"/>
  <c r="M97" i="4"/>
  <c r="S97" i="4" s="1"/>
  <c r="N97" i="4"/>
  <c r="T97" i="4" s="1"/>
  <c r="J87" i="4"/>
  <c r="P87" i="4" s="1"/>
  <c r="K87" i="4"/>
  <c r="Q87" i="4" s="1"/>
  <c r="L87" i="4"/>
  <c r="R87" i="4" s="1"/>
  <c r="M87" i="4"/>
  <c r="S87" i="4" s="1"/>
  <c r="N87" i="4"/>
  <c r="T87" i="4" s="1"/>
  <c r="J77" i="4"/>
  <c r="P77" i="4" s="1"/>
  <c r="K77" i="4"/>
  <c r="Q77" i="4" s="1"/>
  <c r="L77" i="4"/>
  <c r="R77" i="4" s="1"/>
  <c r="M77" i="4"/>
  <c r="S77" i="4" s="1"/>
  <c r="N77" i="4"/>
  <c r="T77" i="4" s="1"/>
  <c r="J67" i="4"/>
  <c r="P67" i="4" s="1"/>
  <c r="K67" i="4"/>
  <c r="Q67" i="4" s="1"/>
  <c r="L67" i="4"/>
  <c r="R67" i="4" s="1"/>
  <c r="M67" i="4"/>
  <c r="S67" i="4" s="1"/>
  <c r="N67" i="4"/>
  <c r="T67" i="4" s="1"/>
  <c r="J57" i="4"/>
  <c r="P57" i="4" s="1"/>
  <c r="K57" i="4"/>
  <c r="Q57" i="4" s="1"/>
  <c r="L57" i="4"/>
  <c r="R57" i="4" s="1"/>
  <c r="M57" i="4"/>
  <c r="S57" i="4" s="1"/>
  <c r="N57" i="4"/>
  <c r="T57" i="4" s="1"/>
  <c r="J36" i="4"/>
  <c r="K36" i="4"/>
  <c r="L36" i="4"/>
  <c r="M36" i="4"/>
  <c r="N36" i="4"/>
  <c r="J25" i="4"/>
  <c r="P25" i="4" s="1"/>
  <c r="K25" i="4"/>
  <c r="Q25" i="4" s="1"/>
  <c r="L25" i="4"/>
  <c r="R25" i="4" s="1"/>
  <c r="M25" i="4"/>
  <c r="S25" i="4" s="1"/>
  <c r="N25" i="4"/>
  <c r="T25" i="4" s="1"/>
  <c r="L15" i="4"/>
  <c r="R15" i="4" s="1"/>
  <c r="M15" i="4"/>
  <c r="S15" i="4" s="1"/>
  <c r="N15" i="4"/>
  <c r="T15" i="4" s="1"/>
  <c r="K15" i="4"/>
  <c r="Q15" i="4" s="1"/>
  <c r="K14" i="4"/>
  <c r="L14" i="4"/>
  <c r="M14" i="4"/>
  <c r="N14" i="4"/>
  <c r="J15" i="4"/>
  <c r="P15" i="4" s="1"/>
  <c r="S18" i="1"/>
  <c r="AE3" i="2" s="1"/>
  <c r="BC210" i="1"/>
  <c r="AH51" i="2" s="1"/>
  <c r="BC209" i="1"/>
  <c r="AG51" i="2" s="1"/>
  <c r="BC208" i="1"/>
  <c r="AF51" i="2" s="1"/>
  <c r="BC207" i="1"/>
  <c r="AE51" i="2" s="1"/>
  <c r="AQ210" i="1"/>
  <c r="AH50" i="2" s="1"/>
  <c r="AQ209" i="1"/>
  <c r="AG50" i="2" s="1"/>
  <c r="AQ208" i="1"/>
  <c r="AF50" i="2" s="1"/>
  <c r="AQ207" i="1"/>
  <c r="AE50" i="2" s="1"/>
  <c r="AE210" i="1"/>
  <c r="AH49" i="2" s="1"/>
  <c r="AE209" i="1"/>
  <c r="AG49" i="2" s="1"/>
  <c r="AE208" i="1"/>
  <c r="AF49" i="2" s="1"/>
  <c r="AE207" i="1"/>
  <c r="AE49" i="2" s="1"/>
  <c r="S210" i="1"/>
  <c r="AH48" i="2" s="1"/>
  <c r="S209" i="1"/>
  <c r="AG48" i="2" s="1"/>
  <c r="S208" i="1"/>
  <c r="AF48" i="2" s="1"/>
  <c r="S207" i="1"/>
  <c r="AE48" i="2" s="1"/>
  <c r="G208" i="1"/>
  <c r="AF47" i="2" s="1"/>
  <c r="G209" i="1"/>
  <c r="AG47" i="2" s="1"/>
  <c r="G210" i="1"/>
  <c r="AH47" i="2" s="1"/>
  <c r="G207" i="1"/>
  <c r="AE47" i="2" s="1"/>
  <c r="G186" i="1"/>
  <c r="AE42" i="2" s="1"/>
  <c r="BC189" i="1"/>
  <c r="AH46" i="2" s="1"/>
  <c r="BC188" i="1"/>
  <c r="AG46" i="2" s="1"/>
  <c r="BC187" i="1"/>
  <c r="AF46" i="2" s="1"/>
  <c r="BC186" i="1"/>
  <c r="AE46" i="2" s="1"/>
  <c r="AQ189" i="1"/>
  <c r="AH45" i="2" s="1"/>
  <c r="AQ188" i="1"/>
  <c r="AG45" i="2" s="1"/>
  <c r="AQ187" i="1"/>
  <c r="AF45" i="2" s="1"/>
  <c r="AQ186" i="1"/>
  <c r="AE45" i="2" s="1"/>
  <c r="AE189" i="1"/>
  <c r="AH44" i="2" s="1"/>
  <c r="AE188" i="1"/>
  <c r="AG44" i="2" s="1"/>
  <c r="AE187" i="1"/>
  <c r="AF44" i="2" s="1"/>
  <c r="AE186" i="1"/>
  <c r="AE44" i="2" s="1"/>
  <c r="S189" i="1"/>
  <c r="AH43" i="2" s="1"/>
  <c r="S188" i="1"/>
  <c r="AG43" i="2" s="1"/>
  <c r="S187" i="1"/>
  <c r="AF43" i="2" s="1"/>
  <c r="S186" i="1"/>
  <c r="AE43" i="2" s="1"/>
  <c r="G187" i="1"/>
  <c r="AF42" i="2" s="1"/>
  <c r="G188" i="1"/>
  <c r="AG42" i="2" s="1"/>
  <c r="G189" i="1"/>
  <c r="AH42" i="2" s="1"/>
  <c r="BC165" i="1"/>
  <c r="AE41" i="2" s="1"/>
  <c r="BC168" i="1"/>
  <c r="AH41" i="2" s="1"/>
  <c r="BC167" i="1"/>
  <c r="AG41" i="2" s="1"/>
  <c r="BC166" i="1"/>
  <c r="AF41" i="2" s="1"/>
  <c r="AQ168" i="1"/>
  <c r="AH40" i="2" s="1"/>
  <c r="AQ167" i="1"/>
  <c r="AG40" i="2" s="1"/>
  <c r="AQ166" i="1"/>
  <c r="AF40" i="2" s="1"/>
  <c r="AQ165" i="1"/>
  <c r="AE40" i="2" s="1"/>
  <c r="AE168" i="1"/>
  <c r="AH39" i="2" s="1"/>
  <c r="AE167" i="1"/>
  <c r="AG39" i="2" s="1"/>
  <c r="AE166" i="1"/>
  <c r="AF39" i="2" s="1"/>
  <c r="AE165" i="1"/>
  <c r="AE39" i="2" s="1"/>
  <c r="S168" i="1"/>
  <c r="AH38" i="2" s="1"/>
  <c r="S167" i="1"/>
  <c r="AG38" i="2" s="1"/>
  <c r="S166" i="1"/>
  <c r="AF38" i="2" s="1"/>
  <c r="S165" i="1"/>
  <c r="AE38" i="2" s="1"/>
  <c r="G166" i="1"/>
  <c r="AF37" i="2" s="1"/>
  <c r="G167" i="1"/>
  <c r="AG37" i="2" s="1"/>
  <c r="G168" i="1"/>
  <c r="AH37" i="2" s="1"/>
  <c r="G165" i="1"/>
  <c r="AE37" i="2" s="1"/>
  <c r="BC144" i="1"/>
  <c r="AE36" i="2" s="1"/>
  <c r="BC147" i="1"/>
  <c r="AH36" i="2" s="1"/>
  <c r="BC146" i="1"/>
  <c r="AG36" i="2" s="1"/>
  <c r="BC145" i="1"/>
  <c r="AF36" i="2" s="1"/>
  <c r="AQ147" i="1"/>
  <c r="AH35" i="2" s="1"/>
  <c r="AQ146" i="1"/>
  <c r="AG35" i="2" s="1"/>
  <c r="AQ145" i="1"/>
  <c r="AF35" i="2" s="1"/>
  <c r="AQ144" i="1"/>
  <c r="AE35" i="2" s="1"/>
  <c r="AE147" i="1"/>
  <c r="AH34" i="2" s="1"/>
  <c r="AE146" i="1"/>
  <c r="AG34" i="2" s="1"/>
  <c r="AE145" i="1"/>
  <c r="AF34" i="2" s="1"/>
  <c r="AE144" i="1"/>
  <c r="AE34" i="2" s="1"/>
  <c r="S147" i="1"/>
  <c r="AH33" i="2" s="1"/>
  <c r="S146" i="1"/>
  <c r="AG33" i="2" s="1"/>
  <c r="S145" i="1"/>
  <c r="AF33" i="2" s="1"/>
  <c r="S144" i="1"/>
  <c r="AE33" i="2" s="1"/>
  <c r="G145" i="1"/>
  <c r="AF32" i="2" s="1"/>
  <c r="G146" i="1"/>
  <c r="AG32" i="2" s="1"/>
  <c r="G147" i="1"/>
  <c r="AH32" i="2" s="1"/>
  <c r="G144" i="1"/>
  <c r="AE32" i="2" s="1"/>
  <c r="G123" i="1"/>
  <c r="AE27" i="2" s="1"/>
  <c r="BC126" i="1"/>
  <c r="AH31" i="2" s="1"/>
  <c r="BC125" i="1"/>
  <c r="AG31" i="2" s="1"/>
  <c r="BC124" i="1"/>
  <c r="AF31" i="2" s="1"/>
  <c r="BC123" i="1"/>
  <c r="AE31" i="2" s="1"/>
  <c r="AQ126" i="1"/>
  <c r="AH30" i="2" s="1"/>
  <c r="AQ125" i="1"/>
  <c r="AG30" i="2" s="1"/>
  <c r="AQ124" i="1"/>
  <c r="AF30" i="2" s="1"/>
  <c r="AQ123" i="1"/>
  <c r="AE30" i="2" s="1"/>
  <c r="AE126" i="1"/>
  <c r="AH29" i="2" s="1"/>
  <c r="AE125" i="1"/>
  <c r="AG29" i="2" s="1"/>
  <c r="AE124" i="1"/>
  <c r="AF29" i="2" s="1"/>
  <c r="AE123" i="1"/>
  <c r="AE29" i="2" s="1"/>
  <c r="S126" i="1"/>
  <c r="AH28" i="2" s="1"/>
  <c r="S125" i="1"/>
  <c r="AG28" i="2" s="1"/>
  <c r="S124" i="1"/>
  <c r="AF28" i="2" s="1"/>
  <c r="S123" i="1"/>
  <c r="AE28" i="2" s="1"/>
  <c r="G124" i="1"/>
  <c r="AF27" i="2" s="1"/>
  <c r="G125" i="1"/>
  <c r="AG27" i="2" s="1"/>
  <c r="G126" i="1"/>
  <c r="AH27" i="2" s="1"/>
  <c r="G102" i="1"/>
  <c r="AE22" i="2" s="1"/>
  <c r="BC105" i="1"/>
  <c r="AH26" i="2" s="1"/>
  <c r="BC104" i="1"/>
  <c r="AG26" i="2" s="1"/>
  <c r="BC103" i="1"/>
  <c r="AF26" i="2" s="1"/>
  <c r="BC102" i="1"/>
  <c r="AE26" i="2" s="1"/>
  <c r="AQ105" i="1"/>
  <c r="AH25" i="2" s="1"/>
  <c r="AQ104" i="1"/>
  <c r="AG25" i="2" s="1"/>
  <c r="AQ103" i="1"/>
  <c r="AF25" i="2" s="1"/>
  <c r="AQ102" i="1"/>
  <c r="AE25" i="2" s="1"/>
  <c r="AE105" i="1"/>
  <c r="AH24" i="2" s="1"/>
  <c r="AE104" i="1"/>
  <c r="AG24" i="2" s="1"/>
  <c r="AE103" i="1"/>
  <c r="AF24" i="2" s="1"/>
  <c r="AE102" i="1"/>
  <c r="AE24" i="2" s="1"/>
  <c r="S105" i="1"/>
  <c r="AH23" i="2" s="1"/>
  <c r="S104" i="1"/>
  <c r="AG23" i="2" s="1"/>
  <c r="S103" i="1"/>
  <c r="AF23" i="2" s="1"/>
  <c r="S102" i="1"/>
  <c r="AE23" i="2" s="1"/>
  <c r="G103" i="1"/>
  <c r="AF22" i="2" s="1"/>
  <c r="G104" i="1"/>
  <c r="AG22" i="2" s="1"/>
  <c r="G105" i="1"/>
  <c r="AH22" i="2" s="1"/>
  <c r="G81" i="1"/>
  <c r="AE17" i="2" s="1"/>
  <c r="BC84" i="1"/>
  <c r="AH21" i="2" s="1"/>
  <c r="BC83" i="1"/>
  <c r="AG21" i="2" s="1"/>
  <c r="BC82" i="1"/>
  <c r="AF21" i="2" s="1"/>
  <c r="BC81" i="1"/>
  <c r="AE21" i="2" s="1"/>
  <c r="AQ84" i="1"/>
  <c r="AH20" i="2" s="1"/>
  <c r="AQ83" i="1"/>
  <c r="AG20" i="2" s="1"/>
  <c r="AQ82" i="1"/>
  <c r="AF20" i="2" s="1"/>
  <c r="AQ81" i="1"/>
  <c r="AE20" i="2" s="1"/>
  <c r="AE84" i="1"/>
  <c r="AH19" i="2" s="1"/>
  <c r="AE83" i="1"/>
  <c r="AG19" i="2" s="1"/>
  <c r="AE82" i="1"/>
  <c r="AF19" i="2" s="1"/>
  <c r="AE81" i="1"/>
  <c r="AE19" i="2" s="1"/>
  <c r="S84" i="1"/>
  <c r="AH18" i="2" s="1"/>
  <c r="S83" i="1"/>
  <c r="AG18" i="2" s="1"/>
  <c r="S82" i="1"/>
  <c r="AF18" i="2" s="1"/>
  <c r="S81" i="1"/>
  <c r="AE18" i="2" s="1"/>
  <c r="G82" i="1"/>
  <c r="AF17" i="2" s="1"/>
  <c r="G83" i="1"/>
  <c r="AG17" i="2" s="1"/>
  <c r="G84" i="1"/>
  <c r="AH17" i="2" s="1"/>
  <c r="BC63" i="1"/>
  <c r="AH16" i="2" s="1"/>
  <c r="BC62" i="1"/>
  <c r="AG16" i="2" s="1"/>
  <c r="BC61" i="1"/>
  <c r="AF16" i="2" s="1"/>
  <c r="BC60" i="1"/>
  <c r="AE16" i="2" s="1"/>
  <c r="AQ63" i="1"/>
  <c r="AH15" i="2" s="1"/>
  <c r="AQ62" i="1"/>
  <c r="AG15" i="2" s="1"/>
  <c r="AQ61" i="1"/>
  <c r="AF15" i="2" s="1"/>
  <c r="AQ60" i="1"/>
  <c r="AE15" i="2" s="1"/>
  <c r="AE63" i="1"/>
  <c r="AH14" i="2" s="1"/>
  <c r="AE62" i="1"/>
  <c r="AG14" i="2" s="1"/>
  <c r="AE61" i="1"/>
  <c r="AF14" i="2" s="1"/>
  <c r="AE60" i="1"/>
  <c r="AE14" i="2" s="1"/>
  <c r="S63" i="1"/>
  <c r="AH13" i="2" s="1"/>
  <c r="S62" i="1"/>
  <c r="AG13" i="2" s="1"/>
  <c r="S61" i="1"/>
  <c r="AF13" i="2" s="1"/>
  <c r="S60" i="1"/>
  <c r="AE13" i="2" s="1"/>
  <c r="G61" i="1"/>
  <c r="AF12" i="2" s="1"/>
  <c r="G62" i="1"/>
  <c r="AG12" i="2" s="1"/>
  <c r="G63" i="1"/>
  <c r="AH12" i="2" s="1"/>
  <c r="BC42" i="1"/>
  <c r="AH11" i="2" s="1"/>
  <c r="BC41" i="1"/>
  <c r="AG11" i="2" s="1"/>
  <c r="BC40" i="1"/>
  <c r="AF11" i="2" s="1"/>
  <c r="BC39" i="1"/>
  <c r="AE11" i="2" s="1"/>
  <c r="AQ42" i="1"/>
  <c r="AH10" i="2" s="1"/>
  <c r="AQ41" i="1"/>
  <c r="AG10" i="2" s="1"/>
  <c r="AQ40" i="1"/>
  <c r="AF10" i="2" s="1"/>
  <c r="AQ39" i="1"/>
  <c r="AE10" i="2" s="1"/>
  <c r="AE42" i="1"/>
  <c r="AH9" i="2" s="1"/>
  <c r="AE41" i="1"/>
  <c r="AG9" i="2" s="1"/>
  <c r="AE40" i="1"/>
  <c r="AF9" i="2" s="1"/>
  <c r="AE39" i="1"/>
  <c r="AE9" i="2" s="1"/>
  <c r="S42" i="1"/>
  <c r="AH8" i="2" s="1"/>
  <c r="S41" i="1"/>
  <c r="AG8" i="2" s="1"/>
  <c r="S40" i="1"/>
  <c r="AF8" i="2" s="1"/>
  <c r="S39" i="1"/>
  <c r="AE8" i="2" s="1"/>
  <c r="G40" i="1"/>
  <c r="AF7" i="2" s="1"/>
  <c r="G41" i="1"/>
  <c r="AG7" i="2" s="1"/>
  <c r="G42" i="1"/>
  <c r="AH7" i="2" s="1"/>
  <c r="G39" i="1"/>
  <c r="AE7" i="2" s="1"/>
  <c r="BC21" i="1"/>
  <c r="AH6" i="2" s="1"/>
  <c r="BC20" i="1"/>
  <c r="AG6" i="2" s="1"/>
  <c r="BC19" i="1"/>
  <c r="AF6" i="2" s="1"/>
  <c r="BC18" i="1"/>
  <c r="AE6" i="2" s="1"/>
  <c r="AQ21" i="1"/>
  <c r="AH5" i="2" s="1"/>
  <c r="AQ20" i="1"/>
  <c r="AG5" i="2" s="1"/>
  <c r="AQ19" i="1"/>
  <c r="AF5" i="2" s="1"/>
  <c r="AQ18" i="1"/>
  <c r="AE5" i="2" s="1"/>
  <c r="AE21" i="1"/>
  <c r="AH4" i="2" s="1"/>
  <c r="AE20" i="1"/>
  <c r="AG4" i="2" s="1"/>
  <c r="AE19" i="1"/>
  <c r="AF4" i="2" s="1"/>
  <c r="AE18" i="1"/>
  <c r="AE4" i="2" s="1"/>
  <c r="S21" i="1"/>
  <c r="AH3" i="2" s="1"/>
  <c r="S20" i="1"/>
  <c r="AG3" i="2" s="1"/>
  <c r="S19" i="1"/>
  <c r="AF3" i="2" s="1"/>
  <c r="G21" i="1"/>
  <c r="AH2" i="2" s="1"/>
  <c r="G20" i="1"/>
  <c r="AG2" i="2" s="1"/>
  <c r="G19" i="1"/>
  <c r="AF2" i="2" s="1"/>
  <c r="B441" i="5"/>
  <c r="B440" i="5"/>
  <c r="B439" i="5"/>
  <c r="B438" i="5"/>
  <c r="B437" i="5"/>
  <c r="B436" i="5"/>
  <c r="B435" i="5"/>
  <c r="B434" i="5"/>
  <c r="B430" i="5"/>
  <c r="B429" i="5"/>
  <c r="B428" i="5"/>
  <c r="B427" i="5"/>
  <c r="B426" i="5"/>
  <c r="B425" i="5"/>
  <c r="B424" i="5"/>
  <c r="B423" i="5"/>
  <c r="B419" i="5"/>
  <c r="B418" i="5"/>
  <c r="B417" i="5"/>
  <c r="B416" i="5"/>
  <c r="B415" i="5"/>
  <c r="B414" i="5"/>
  <c r="B413" i="5"/>
  <c r="B412" i="5"/>
  <c r="B29" i="6"/>
  <c r="B28" i="6"/>
  <c r="B27" i="6"/>
  <c r="B26" i="6"/>
  <c r="B25" i="6"/>
  <c r="B24" i="6"/>
  <c r="B23" i="6"/>
  <c r="B22" i="6"/>
  <c r="A9" i="5"/>
  <c r="A8" i="5"/>
  <c r="A7" i="5"/>
  <c r="A6" i="5"/>
  <c r="A5" i="5"/>
  <c r="A4" i="5"/>
  <c r="A2" i="5"/>
  <c r="A3" i="5"/>
  <c r="B442" i="5"/>
  <c r="B431" i="5"/>
  <c r="B420" i="5"/>
  <c r="H5" i="6"/>
  <c r="W22" i="2"/>
  <c r="W23" i="2"/>
  <c r="W24" i="2"/>
  <c r="W25" i="2"/>
  <c r="W26" i="2"/>
  <c r="W27" i="2"/>
  <c r="W28" i="2"/>
  <c r="W21" i="2"/>
  <c r="U21" i="2"/>
  <c r="V21" i="2"/>
  <c r="U22" i="2"/>
  <c r="V22" i="2"/>
  <c r="U23" i="2"/>
  <c r="V23" i="2"/>
  <c r="U24" i="2"/>
  <c r="V24" i="2"/>
  <c r="U25" i="2"/>
  <c r="V25" i="2"/>
  <c r="U26" i="2"/>
  <c r="V26" i="2"/>
  <c r="U27" i="2"/>
  <c r="V27" i="2"/>
  <c r="U28" i="2"/>
  <c r="V28" i="2"/>
  <c r="T28" i="2"/>
  <c r="T27" i="2"/>
  <c r="T26" i="2"/>
  <c r="T25" i="2"/>
  <c r="T24" i="2"/>
  <c r="T23" i="2"/>
  <c r="T22" i="2"/>
  <c r="T21" i="2"/>
  <c r="E21" i="4"/>
  <c r="E18" i="4" l="1"/>
  <c r="F18" i="4"/>
  <c r="AI5" i="2"/>
  <c r="AI6" i="2"/>
  <c r="AI16" i="2"/>
  <c r="AI38" i="2"/>
  <c r="AI40" i="2"/>
  <c r="AI49" i="2"/>
  <c r="AI50" i="2"/>
  <c r="AI8" i="2"/>
  <c r="AI10" i="2"/>
  <c r="AI17" i="2"/>
  <c r="AI27" i="2"/>
  <c r="AI32" i="2"/>
  <c r="AI37" i="2"/>
  <c r="AI47" i="2"/>
  <c r="AI7" i="2"/>
  <c r="AI19" i="2"/>
  <c r="AI23" i="2"/>
  <c r="AI25" i="2"/>
  <c r="AI28" i="2"/>
  <c r="AI30" i="2"/>
  <c r="AI41" i="2"/>
  <c r="AI33" i="2"/>
  <c r="AI51" i="2"/>
  <c r="AI48" i="2"/>
  <c r="AI42" i="2"/>
  <c r="AI43" i="2"/>
  <c r="AI44" i="2"/>
  <c r="AI45" i="2"/>
  <c r="AI46" i="2"/>
  <c r="AI39" i="2"/>
  <c r="AI34" i="2"/>
  <c r="AI35" i="2"/>
  <c r="AI36" i="2"/>
  <c r="AI31" i="2"/>
  <c r="AI29" i="2"/>
  <c r="AI26" i="2"/>
  <c r="AI24" i="2"/>
  <c r="AI22" i="2"/>
  <c r="AI18" i="2"/>
  <c r="AI20" i="2"/>
  <c r="AI21" i="2"/>
  <c r="AI15" i="2"/>
  <c r="AI14" i="2"/>
  <c r="AI13" i="2"/>
  <c r="AI12" i="2"/>
  <c r="AI9" i="2"/>
  <c r="AI11" i="2"/>
  <c r="AI4" i="2"/>
  <c r="AI3" i="2"/>
  <c r="AI2" i="2"/>
  <c r="F15" i="4"/>
  <c r="F19" i="4"/>
  <c r="F17" i="4"/>
  <c r="E16" i="4"/>
  <c r="F395" i="5"/>
  <c r="F396" i="5"/>
  <c r="F397" i="5"/>
  <c r="F398" i="5"/>
  <c r="F399" i="5"/>
  <c r="F400" i="5"/>
  <c r="F401" i="5"/>
  <c r="F394" i="5"/>
  <c r="F387" i="5"/>
  <c r="F388" i="5"/>
  <c r="F389" i="5"/>
  <c r="F390" i="5"/>
  <c r="F391" i="5"/>
  <c r="F392" i="5"/>
  <c r="F393" i="5"/>
  <c r="F386" i="5"/>
  <c r="F379" i="5"/>
  <c r="F380" i="5"/>
  <c r="F381" i="5"/>
  <c r="F382" i="5"/>
  <c r="F383" i="5"/>
  <c r="F384" i="5"/>
  <c r="F385" i="5"/>
  <c r="F378" i="5"/>
  <c r="F371" i="5"/>
  <c r="F372" i="5"/>
  <c r="F373" i="5"/>
  <c r="F374" i="5"/>
  <c r="F375" i="5"/>
  <c r="F376" i="5"/>
  <c r="F377" i="5"/>
  <c r="F370" i="5"/>
  <c r="F363" i="5"/>
  <c r="F364" i="5"/>
  <c r="F365" i="5"/>
  <c r="F366" i="5"/>
  <c r="F367" i="5"/>
  <c r="F368" i="5"/>
  <c r="F369" i="5"/>
  <c r="F362" i="5"/>
  <c r="C395" i="5"/>
  <c r="D395" i="5"/>
  <c r="E395" i="5"/>
  <c r="C396" i="5"/>
  <c r="D396" i="5"/>
  <c r="E396" i="5"/>
  <c r="C397" i="5"/>
  <c r="D397" i="5"/>
  <c r="E397" i="5"/>
  <c r="C398" i="5"/>
  <c r="D398" i="5"/>
  <c r="E398" i="5"/>
  <c r="C399" i="5"/>
  <c r="D399" i="5"/>
  <c r="E399" i="5"/>
  <c r="C400" i="5"/>
  <c r="D400" i="5"/>
  <c r="E400" i="5"/>
  <c r="C401" i="5"/>
  <c r="D401" i="5"/>
  <c r="E401" i="5"/>
  <c r="D394" i="5"/>
  <c r="E394" i="5"/>
  <c r="C394" i="5"/>
  <c r="C387" i="5"/>
  <c r="D387" i="5"/>
  <c r="E387" i="5"/>
  <c r="C388" i="5"/>
  <c r="D388" i="5"/>
  <c r="E388" i="5"/>
  <c r="C389" i="5"/>
  <c r="D389" i="5"/>
  <c r="E389" i="5"/>
  <c r="C390" i="5"/>
  <c r="D390" i="5"/>
  <c r="E390" i="5"/>
  <c r="C391" i="5"/>
  <c r="D391" i="5"/>
  <c r="E391" i="5"/>
  <c r="C392" i="5"/>
  <c r="D392" i="5"/>
  <c r="E392" i="5"/>
  <c r="C393" i="5"/>
  <c r="D393" i="5"/>
  <c r="E393" i="5"/>
  <c r="D386" i="5"/>
  <c r="E386" i="5"/>
  <c r="C386" i="5"/>
  <c r="C379" i="5"/>
  <c r="D379" i="5"/>
  <c r="E379" i="5"/>
  <c r="C380" i="5"/>
  <c r="D380" i="5"/>
  <c r="E380" i="5"/>
  <c r="C381" i="5"/>
  <c r="D381" i="5"/>
  <c r="E381" i="5"/>
  <c r="C382" i="5"/>
  <c r="D382" i="5"/>
  <c r="E382" i="5"/>
  <c r="C383" i="5"/>
  <c r="D383" i="5"/>
  <c r="E383" i="5"/>
  <c r="C384" i="5"/>
  <c r="D384" i="5"/>
  <c r="E384" i="5"/>
  <c r="C385" i="5"/>
  <c r="D385" i="5"/>
  <c r="E385" i="5"/>
  <c r="D378" i="5"/>
  <c r="E378" i="5"/>
  <c r="C378" i="5"/>
  <c r="C371" i="5"/>
  <c r="D371" i="5"/>
  <c r="E371" i="5"/>
  <c r="C372" i="5"/>
  <c r="D372" i="5"/>
  <c r="E372" i="5"/>
  <c r="C373" i="5"/>
  <c r="D373" i="5"/>
  <c r="E373" i="5"/>
  <c r="C374" i="5"/>
  <c r="D374" i="5"/>
  <c r="E374" i="5"/>
  <c r="C375" i="5"/>
  <c r="D375" i="5"/>
  <c r="E375" i="5"/>
  <c r="C376" i="5"/>
  <c r="D376" i="5"/>
  <c r="E376" i="5"/>
  <c r="C377" i="5"/>
  <c r="D377" i="5"/>
  <c r="E377" i="5"/>
  <c r="D370" i="5"/>
  <c r="E370" i="5"/>
  <c r="C370" i="5"/>
  <c r="C363" i="5"/>
  <c r="D363" i="5"/>
  <c r="E363" i="5"/>
  <c r="C364" i="5"/>
  <c r="D364" i="5"/>
  <c r="E364" i="5"/>
  <c r="C365" i="5"/>
  <c r="D365" i="5"/>
  <c r="E365" i="5"/>
  <c r="C366" i="5"/>
  <c r="D366" i="5"/>
  <c r="E366" i="5"/>
  <c r="C367" i="5"/>
  <c r="D367" i="5"/>
  <c r="E367" i="5"/>
  <c r="C368" i="5"/>
  <c r="D368" i="5"/>
  <c r="E368" i="5"/>
  <c r="C369" i="5"/>
  <c r="D369" i="5"/>
  <c r="E369" i="5"/>
  <c r="D362" i="5"/>
  <c r="E362" i="5"/>
  <c r="C362" i="5"/>
  <c r="B395" i="5"/>
  <c r="B396" i="5"/>
  <c r="B397" i="5"/>
  <c r="B398" i="5"/>
  <c r="B399" i="5"/>
  <c r="B400" i="5"/>
  <c r="B401" i="5"/>
  <c r="B394" i="5"/>
  <c r="B387" i="5"/>
  <c r="B388" i="5"/>
  <c r="B389" i="5"/>
  <c r="B390" i="5"/>
  <c r="B391" i="5"/>
  <c r="B392" i="5"/>
  <c r="B393" i="5"/>
  <c r="B386" i="5"/>
  <c r="B379" i="5"/>
  <c r="B380" i="5"/>
  <c r="B381" i="5"/>
  <c r="B382" i="5"/>
  <c r="B383" i="5"/>
  <c r="B384" i="5"/>
  <c r="B385" i="5"/>
  <c r="B378" i="5"/>
  <c r="B371" i="5"/>
  <c r="B372" i="5"/>
  <c r="B373" i="5"/>
  <c r="B374" i="5"/>
  <c r="B375" i="5"/>
  <c r="B376" i="5"/>
  <c r="B377" i="5"/>
  <c r="B370" i="5"/>
  <c r="B363" i="5"/>
  <c r="B364" i="5"/>
  <c r="B365" i="5"/>
  <c r="B366" i="5"/>
  <c r="B367" i="5"/>
  <c r="B368" i="5"/>
  <c r="B369" i="5"/>
  <c r="B362" i="5"/>
  <c r="A395" i="5"/>
  <c r="A396" i="5"/>
  <c r="A397" i="5"/>
  <c r="A398" i="5"/>
  <c r="A399" i="5"/>
  <c r="A400" i="5"/>
  <c r="A401" i="5"/>
  <c r="A394" i="5"/>
  <c r="A387" i="5"/>
  <c r="A388" i="5"/>
  <c r="A389" i="5"/>
  <c r="A390" i="5"/>
  <c r="A391" i="5"/>
  <c r="A392" i="5"/>
  <c r="A393" i="5"/>
  <c r="A386" i="5"/>
  <c r="A379" i="5"/>
  <c r="A380" i="5"/>
  <c r="A381" i="5"/>
  <c r="A382" i="5"/>
  <c r="A383" i="5"/>
  <c r="A384" i="5"/>
  <c r="A385" i="5"/>
  <c r="A378" i="5"/>
  <c r="A377" i="5"/>
  <c r="A371" i="5"/>
  <c r="A372" i="5"/>
  <c r="A373" i="5"/>
  <c r="A374" i="5"/>
  <c r="A375" i="5"/>
  <c r="A376" i="5"/>
  <c r="A370" i="5"/>
  <c r="A363" i="5"/>
  <c r="A364" i="5"/>
  <c r="A365" i="5"/>
  <c r="A366" i="5"/>
  <c r="A367" i="5"/>
  <c r="A368" i="5"/>
  <c r="A369" i="5"/>
  <c r="A362" i="5"/>
  <c r="F355" i="5"/>
  <c r="F356" i="5"/>
  <c r="F357" i="5"/>
  <c r="F358" i="5"/>
  <c r="F359" i="5"/>
  <c r="F360" i="5"/>
  <c r="F361" i="5"/>
  <c r="F354" i="5"/>
  <c r="F347" i="5"/>
  <c r="F348" i="5"/>
  <c r="F349" i="5"/>
  <c r="F350" i="5"/>
  <c r="F351" i="5"/>
  <c r="F352" i="5"/>
  <c r="F353" i="5"/>
  <c r="F346" i="5"/>
  <c r="F339" i="5"/>
  <c r="F340" i="5"/>
  <c r="F341" i="5"/>
  <c r="F342" i="5"/>
  <c r="F343" i="5"/>
  <c r="F344" i="5"/>
  <c r="F345" i="5"/>
  <c r="F338" i="5"/>
  <c r="F331" i="5"/>
  <c r="F332" i="5"/>
  <c r="F333" i="5"/>
  <c r="F334" i="5"/>
  <c r="F335" i="5"/>
  <c r="F336" i="5"/>
  <c r="F337" i="5"/>
  <c r="F330" i="5"/>
  <c r="F323" i="5"/>
  <c r="F324" i="5"/>
  <c r="F325" i="5"/>
  <c r="F326" i="5"/>
  <c r="F327" i="5"/>
  <c r="F328" i="5"/>
  <c r="F329" i="5"/>
  <c r="F322" i="5"/>
  <c r="C355" i="5"/>
  <c r="D355" i="5"/>
  <c r="E355" i="5"/>
  <c r="C356" i="5"/>
  <c r="D356" i="5"/>
  <c r="E356" i="5"/>
  <c r="C357" i="5"/>
  <c r="D357" i="5"/>
  <c r="E357" i="5"/>
  <c r="C358" i="5"/>
  <c r="D358" i="5"/>
  <c r="E358" i="5"/>
  <c r="C359" i="5"/>
  <c r="D359" i="5"/>
  <c r="E359" i="5"/>
  <c r="C360" i="5"/>
  <c r="D360" i="5"/>
  <c r="E360" i="5"/>
  <c r="C361" i="5"/>
  <c r="D361" i="5"/>
  <c r="E361" i="5"/>
  <c r="D354" i="5"/>
  <c r="E354" i="5"/>
  <c r="C354" i="5"/>
  <c r="C347" i="5"/>
  <c r="D347" i="5"/>
  <c r="E347" i="5"/>
  <c r="C348" i="5"/>
  <c r="D348" i="5"/>
  <c r="E348" i="5"/>
  <c r="C349" i="5"/>
  <c r="D349" i="5"/>
  <c r="E349" i="5"/>
  <c r="C350" i="5"/>
  <c r="D350" i="5"/>
  <c r="E350" i="5"/>
  <c r="C351" i="5"/>
  <c r="D351" i="5"/>
  <c r="E351" i="5"/>
  <c r="C352" i="5"/>
  <c r="D352" i="5"/>
  <c r="E352" i="5"/>
  <c r="C353" i="5"/>
  <c r="D353" i="5"/>
  <c r="E353" i="5"/>
  <c r="D346" i="5"/>
  <c r="E346" i="5"/>
  <c r="C346" i="5"/>
  <c r="C339" i="5"/>
  <c r="D339" i="5"/>
  <c r="E339" i="5"/>
  <c r="C340" i="5"/>
  <c r="D340" i="5"/>
  <c r="E340" i="5"/>
  <c r="C341" i="5"/>
  <c r="D341" i="5"/>
  <c r="E341" i="5"/>
  <c r="C342" i="5"/>
  <c r="D342" i="5"/>
  <c r="E342" i="5"/>
  <c r="C343" i="5"/>
  <c r="D343" i="5"/>
  <c r="E343" i="5"/>
  <c r="C344" i="5"/>
  <c r="D344" i="5"/>
  <c r="E344" i="5"/>
  <c r="C345" i="5"/>
  <c r="D345" i="5"/>
  <c r="E345" i="5"/>
  <c r="D338" i="5"/>
  <c r="E338" i="5"/>
  <c r="C338" i="5"/>
  <c r="C331" i="5"/>
  <c r="D331" i="5"/>
  <c r="E331" i="5"/>
  <c r="C332" i="5"/>
  <c r="D332" i="5"/>
  <c r="E332" i="5"/>
  <c r="C333" i="5"/>
  <c r="D333" i="5"/>
  <c r="E333" i="5"/>
  <c r="C334" i="5"/>
  <c r="D334" i="5"/>
  <c r="E334" i="5"/>
  <c r="C335" i="5"/>
  <c r="D335" i="5"/>
  <c r="E335" i="5"/>
  <c r="C336" i="5"/>
  <c r="D336" i="5"/>
  <c r="E336" i="5"/>
  <c r="C337" i="5"/>
  <c r="D337" i="5"/>
  <c r="E337" i="5"/>
  <c r="D330" i="5"/>
  <c r="E330" i="5"/>
  <c r="C330" i="5"/>
  <c r="C323" i="5"/>
  <c r="D323" i="5"/>
  <c r="E323" i="5"/>
  <c r="C324" i="5"/>
  <c r="D324" i="5"/>
  <c r="E324" i="5"/>
  <c r="C325" i="5"/>
  <c r="D325" i="5"/>
  <c r="E325" i="5"/>
  <c r="C326" i="5"/>
  <c r="D326" i="5"/>
  <c r="E326" i="5"/>
  <c r="C327" i="5"/>
  <c r="D327" i="5"/>
  <c r="E327" i="5"/>
  <c r="C328" i="5"/>
  <c r="D328" i="5"/>
  <c r="E328" i="5"/>
  <c r="C329" i="5"/>
  <c r="D329" i="5"/>
  <c r="E329" i="5"/>
  <c r="D322" i="5"/>
  <c r="E322" i="5"/>
  <c r="C322" i="5"/>
  <c r="B355" i="5"/>
  <c r="B356" i="5"/>
  <c r="B357" i="5"/>
  <c r="B358" i="5"/>
  <c r="B359" i="5"/>
  <c r="B360" i="5"/>
  <c r="B361" i="5"/>
  <c r="B354" i="5"/>
  <c r="B347" i="5"/>
  <c r="B348" i="5"/>
  <c r="B349" i="5"/>
  <c r="B350" i="5"/>
  <c r="B351" i="5"/>
  <c r="B352" i="5"/>
  <c r="B353" i="5"/>
  <c r="B346" i="5"/>
  <c r="B339" i="5"/>
  <c r="B340" i="5"/>
  <c r="B341" i="5"/>
  <c r="B342" i="5"/>
  <c r="B343" i="5"/>
  <c r="B344" i="5"/>
  <c r="B345" i="5"/>
  <c r="B338" i="5"/>
  <c r="B331" i="5"/>
  <c r="B332" i="5"/>
  <c r="B333" i="5"/>
  <c r="B334" i="5"/>
  <c r="B335" i="5"/>
  <c r="B336" i="5"/>
  <c r="B337" i="5"/>
  <c r="B330" i="5"/>
  <c r="B323" i="5"/>
  <c r="B324" i="5"/>
  <c r="B325" i="5"/>
  <c r="B326" i="5"/>
  <c r="B327" i="5"/>
  <c r="B328" i="5"/>
  <c r="B329" i="5"/>
  <c r="B322" i="5"/>
  <c r="A355" i="5"/>
  <c r="A356" i="5"/>
  <c r="A357" i="5"/>
  <c r="A358" i="5"/>
  <c r="A359" i="5"/>
  <c r="A360" i="5"/>
  <c r="A361" i="5"/>
  <c r="A354" i="5"/>
  <c r="A347" i="5"/>
  <c r="A348" i="5"/>
  <c r="A349" i="5"/>
  <c r="A350" i="5"/>
  <c r="A351" i="5"/>
  <c r="A352" i="5"/>
  <c r="A353" i="5"/>
  <c r="A346" i="5"/>
  <c r="A344" i="5"/>
  <c r="A345" i="5"/>
  <c r="A339" i="5"/>
  <c r="A340" i="5"/>
  <c r="A341" i="5"/>
  <c r="A342" i="5"/>
  <c r="A343" i="5"/>
  <c r="A338" i="5"/>
  <c r="A331" i="5"/>
  <c r="A332" i="5"/>
  <c r="A333" i="5"/>
  <c r="A334" i="5"/>
  <c r="A335" i="5"/>
  <c r="A336" i="5"/>
  <c r="A337" i="5"/>
  <c r="A330" i="5"/>
  <c r="A323" i="5"/>
  <c r="A324" i="5"/>
  <c r="A325" i="5"/>
  <c r="A326" i="5"/>
  <c r="A327" i="5"/>
  <c r="A328" i="5"/>
  <c r="A329" i="5"/>
  <c r="A322" i="5"/>
  <c r="F315" i="5"/>
  <c r="F316" i="5"/>
  <c r="F317" i="5"/>
  <c r="F318" i="5"/>
  <c r="F319" i="5"/>
  <c r="F320" i="5"/>
  <c r="F321" i="5"/>
  <c r="F314" i="5"/>
  <c r="F307" i="5"/>
  <c r="F308" i="5"/>
  <c r="F309" i="5"/>
  <c r="F310" i="5"/>
  <c r="F311" i="5"/>
  <c r="F312" i="5"/>
  <c r="F313" i="5"/>
  <c r="F306" i="5"/>
  <c r="F299" i="5"/>
  <c r="F300" i="5"/>
  <c r="F301" i="5"/>
  <c r="F302" i="5"/>
  <c r="F303" i="5"/>
  <c r="F304" i="5"/>
  <c r="F305" i="5"/>
  <c r="F298" i="5"/>
  <c r="F291" i="5"/>
  <c r="F292" i="5"/>
  <c r="F293" i="5"/>
  <c r="F294" i="5"/>
  <c r="F295" i="5"/>
  <c r="F296" i="5"/>
  <c r="F297" i="5"/>
  <c r="F290" i="5"/>
  <c r="F283" i="5"/>
  <c r="F284" i="5"/>
  <c r="F285" i="5"/>
  <c r="F286" i="5"/>
  <c r="F287" i="5"/>
  <c r="F288" i="5"/>
  <c r="F289" i="5"/>
  <c r="F282" i="5"/>
  <c r="C315" i="5"/>
  <c r="D315" i="5"/>
  <c r="E315" i="5"/>
  <c r="C316" i="5"/>
  <c r="D316" i="5"/>
  <c r="E316" i="5"/>
  <c r="C317" i="5"/>
  <c r="D317" i="5"/>
  <c r="E317" i="5"/>
  <c r="C318" i="5"/>
  <c r="D318" i="5"/>
  <c r="E318" i="5"/>
  <c r="C319" i="5"/>
  <c r="D319" i="5"/>
  <c r="E319" i="5"/>
  <c r="C320" i="5"/>
  <c r="D320" i="5"/>
  <c r="E320" i="5"/>
  <c r="C321" i="5"/>
  <c r="D321" i="5"/>
  <c r="E321" i="5"/>
  <c r="D314" i="5"/>
  <c r="E314" i="5"/>
  <c r="C314" i="5"/>
  <c r="C307" i="5"/>
  <c r="D307" i="5"/>
  <c r="E307" i="5"/>
  <c r="C308" i="5"/>
  <c r="D308" i="5"/>
  <c r="E308" i="5"/>
  <c r="C309" i="5"/>
  <c r="D309" i="5"/>
  <c r="E309" i="5"/>
  <c r="C310" i="5"/>
  <c r="D310" i="5"/>
  <c r="E310" i="5"/>
  <c r="C311" i="5"/>
  <c r="D311" i="5"/>
  <c r="E311" i="5"/>
  <c r="C312" i="5"/>
  <c r="D312" i="5"/>
  <c r="E312" i="5"/>
  <c r="C313" i="5"/>
  <c r="D313" i="5"/>
  <c r="E313" i="5"/>
  <c r="D306" i="5"/>
  <c r="E306" i="5"/>
  <c r="C306" i="5"/>
  <c r="C299" i="5"/>
  <c r="D299" i="5"/>
  <c r="E299" i="5"/>
  <c r="C300" i="5"/>
  <c r="D300" i="5"/>
  <c r="E300" i="5"/>
  <c r="C301" i="5"/>
  <c r="D301" i="5"/>
  <c r="E301" i="5"/>
  <c r="C302" i="5"/>
  <c r="D302" i="5"/>
  <c r="E302" i="5"/>
  <c r="C303" i="5"/>
  <c r="D303" i="5"/>
  <c r="E303" i="5"/>
  <c r="C304" i="5"/>
  <c r="D304" i="5"/>
  <c r="E304" i="5"/>
  <c r="C305" i="5"/>
  <c r="D305" i="5"/>
  <c r="E305" i="5"/>
  <c r="D298" i="5"/>
  <c r="E298" i="5"/>
  <c r="C298" i="5"/>
  <c r="C291" i="5"/>
  <c r="D291" i="5"/>
  <c r="E291" i="5"/>
  <c r="C292" i="5"/>
  <c r="D292" i="5"/>
  <c r="E292" i="5"/>
  <c r="C293" i="5"/>
  <c r="D293" i="5"/>
  <c r="E293" i="5"/>
  <c r="C294" i="5"/>
  <c r="D294" i="5"/>
  <c r="E294" i="5"/>
  <c r="C295" i="5"/>
  <c r="D295" i="5"/>
  <c r="E295" i="5"/>
  <c r="C296" i="5"/>
  <c r="D296" i="5"/>
  <c r="E296" i="5"/>
  <c r="C297" i="5"/>
  <c r="D297" i="5"/>
  <c r="E297" i="5"/>
  <c r="D290" i="5"/>
  <c r="E290" i="5"/>
  <c r="C290" i="5"/>
  <c r="C283" i="5"/>
  <c r="D283" i="5"/>
  <c r="E283" i="5"/>
  <c r="C284" i="5"/>
  <c r="D284" i="5"/>
  <c r="E284" i="5"/>
  <c r="C285" i="5"/>
  <c r="D285" i="5"/>
  <c r="E285" i="5"/>
  <c r="C286" i="5"/>
  <c r="D286" i="5"/>
  <c r="E286" i="5"/>
  <c r="C287" i="5"/>
  <c r="D287" i="5"/>
  <c r="E287" i="5"/>
  <c r="C288" i="5"/>
  <c r="D288" i="5"/>
  <c r="E288" i="5"/>
  <c r="C289" i="5"/>
  <c r="D289" i="5"/>
  <c r="E289" i="5"/>
  <c r="D282" i="5"/>
  <c r="E282" i="5"/>
  <c r="C282" i="5"/>
  <c r="B315" i="5"/>
  <c r="B316" i="5"/>
  <c r="B317" i="5"/>
  <c r="B318" i="5"/>
  <c r="B319" i="5"/>
  <c r="B320" i="5"/>
  <c r="B321" i="5"/>
  <c r="B314" i="5"/>
  <c r="B307" i="5"/>
  <c r="B308" i="5"/>
  <c r="B309" i="5"/>
  <c r="B310" i="5"/>
  <c r="B311" i="5"/>
  <c r="B312" i="5"/>
  <c r="B313" i="5"/>
  <c r="B306" i="5"/>
  <c r="B299" i="5"/>
  <c r="B300" i="5"/>
  <c r="B301" i="5"/>
  <c r="B302" i="5"/>
  <c r="B303" i="5"/>
  <c r="B304" i="5"/>
  <c r="B305" i="5"/>
  <c r="B298" i="5"/>
  <c r="B291" i="5"/>
  <c r="B292" i="5"/>
  <c r="B293" i="5"/>
  <c r="B294" i="5"/>
  <c r="B295" i="5"/>
  <c r="B296" i="5"/>
  <c r="B297" i="5"/>
  <c r="B290" i="5"/>
  <c r="B283" i="5"/>
  <c r="B284" i="5"/>
  <c r="B285" i="5"/>
  <c r="B286" i="5"/>
  <c r="B287" i="5"/>
  <c r="B288" i="5"/>
  <c r="B289" i="5"/>
  <c r="B282" i="5"/>
  <c r="A315" i="5"/>
  <c r="A316" i="5"/>
  <c r="A317" i="5"/>
  <c r="A318" i="5"/>
  <c r="A319" i="5"/>
  <c r="A320" i="5"/>
  <c r="A321" i="5"/>
  <c r="A314" i="5"/>
  <c r="A307" i="5"/>
  <c r="A308" i="5"/>
  <c r="A309" i="5"/>
  <c r="A310" i="5"/>
  <c r="A311" i="5"/>
  <c r="A312" i="5"/>
  <c r="A313" i="5"/>
  <c r="A306" i="5"/>
  <c r="A299" i="5"/>
  <c r="A300" i="5"/>
  <c r="A301" i="5"/>
  <c r="A302" i="5"/>
  <c r="A303" i="5"/>
  <c r="A304" i="5"/>
  <c r="A305" i="5"/>
  <c r="A298" i="5"/>
  <c r="A297" i="5"/>
  <c r="A291" i="5"/>
  <c r="A292" i="5"/>
  <c r="A293" i="5"/>
  <c r="A294" i="5"/>
  <c r="A295" i="5"/>
  <c r="A296" i="5"/>
  <c r="A290" i="5"/>
  <c r="A283" i="5"/>
  <c r="A284" i="5"/>
  <c r="A285" i="5"/>
  <c r="A286" i="5"/>
  <c r="A287" i="5"/>
  <c r="A288" i="5"/>
  <c r="A289" i="5"/>
  <c r="A282" i="5"/>
  <c r="F275" i="5"/>
  <c r="F276" i="5"/>
  <c r="F277" i="5"/>
  <c r="F278" i="5"/>
  <c r="F279" i="5"/>
  <c r="F280" i="5"/>
  <c r="F281" i="5"/>
  <c r="F274" i="5"/>
  <c r="F267" i="5"/>
  <c r="F268" i="5"/>
  <c r="F269" i="5"/>
  <c r="F270" i="5"/>
  <c r="F271" i="5"/>
  <c r="F272" i="5"/>
  <c r="F273" i="5"/>
  <c r="F266" i="5"/>
  <c r="F259" i="5"/>
  <c r="F260" i="5"/>
  <c r="F261" i="5"/>
  <c r="F262" i="5"/>
  <c r="F263" i="5"/>
  <c r="F264" i="5"/>
  <c r="F265" i="5"/>
  <c r="F258" i="5"/>
  <c r="F251" i="5"/>
  <c r="F252" i="5"/>
  <c r="F253" i="5"/>
  <c r="F254" i="5"/>
  <c r="F255" i="5"/>
  <c r="F256" i="5"/>
  <c r="F257" i="5"/>
  <c r="F250" i="5"/>
  <c r="F243" i="5"/>
  <c r="F244" i="5"/>
  <c r="F245" i="5"/>
  <c r="F246" i="5"/>
  <c r="F247" i="5"/>
  <c r="F248" i="5"/>
  <c r="F249" i="5"/>
  <c r="F242" i="5"/>
  <c r="C275" i="5"/>
  <c r="D275" i="5"/>
  <c r="E275" i="5"/>
  <c r="C276" i="5"/>
  <c r="D276" i="5"/>
  <c r="E276" i="5"/>
  <c r="C277" i="5"/>
  <c r="D277" i="5"/>
  <c r="E277" i="5"/>
  <c r="C278" i="5"/>
  <c r="D278" i="5"/>
  <c r="E278" i="5"/>
  <c r="C279" i="5"/>
  <c r="D279" i="5"/>
  <c r="E279" i="5"/>
  <c r="C280" i="5"/>
  <c r="D280" i="5"/>
  <c r="E280" i="5"/>
  <c r="C281" i="5"/>
  <c r="D281" i="5"/>
  <c r="E281" i="5"/>
  <c r="D274" i="5"/>
  <c r="E274" i="5"/>
  <c r="C274" i="5"/>
  <c r="C267" i="5"/>
  <c r="D267" i="5"/>
  <c r="E267" i="5"/>
  <c r="C268" i="5"/>
  <c r="D268" i="5"/>
  <c r="E268" i="5"/>
  <c r="C269" i="5"/>
  <c r="D269" i="5"/>
  <c r="E269" i="5"/>
  <c r="C270" i="5"/>
  <c r="D270" i="5"/>
  <c r="E270" i="5"/>
  <c r="C271" i="5"/>
  <c r="D271" i="5"/>
  <c r="E271" i="5"/>
  <c r="C272" i="5"/>
  <c r="D272" i="5"/>
  <c r="E272" i="5"/>
  <c r="C273" i="5"/>
  <c r="D273" i="5"/>
  <c r="E273" i="5"/>
  <c r="D266" i="5"/>
  <c r="E266" i="5"/>
  <c r="C266" i="5"/>
  <c r="C259" i="5"/>
  <c r="D259" i="5"/>
  <c r="E259" i="5"/>
  <c r="C260" i="5"/>
  <c r="D260" i="5"/>
  <c r="E260" i="5"/>
  <c r="C261" i="5"/>
  <c r="D261" i="5"/>
  <c r="E261" i="5"/>
  <c r="C262" i="5"/>
  <c r="D262" i="5"/>
  <c r="E262" i="5"/>
  <c r="C263" i="5"/>
  <c r="D263" i="5"/>
  <c r="E263" i="5"/>
  <c r="C264" i="5"/>
  <c r="D264" i="5"/>
  <c r="E264" i="5"/>
  <c r="C265" i="5"/>
  <c r="D265" i="5"/>
  <c r="E265" i="5"/>
  <c r="D258" i="5"/>
  <c r="E258" i="5"/>
  <c r="C258" i="5"/>
  <c r="C251" i="5"/>
  <c r="D251" i="5"/>
  <c r="E251" i="5"/>
  <c r="C252" i="5"/>
  <c r="D252" i="5"/>
  <c r="E252" i="5"/>
  <c r="C253" i="5"/>
  <c r="D253" i="5"/>
  <c r="E253" i="5"/>
  <c r="C254" i="5"/>
  <c r="D254" i="5"/>
  <c r="E254" i="5"/>
  <c r="C255" i="5"/>
  <c r="D255" i="5"/>
  <c r="E255" i="5"/>
  <c r="C256" i="5"/>
  <c r="D256" i="5"/>
  <c r="E256" i="5"/>
  <c r="C257" i="5"/>
  <c r="D257" i="5"/>
  <c r="E257" i="5"/>
  <c r="D250" i="5"/>
  <c r="E250" i="5"/>
  <c r="C250" i="5"/>
  <c r="C243" i="5"/>
  <c r="D243" i="5"/>
  <c r="E243" i="5"/>
  <c r="C244" i="5"/>
  <c r="D244" i="5"/>
  <c r="E244" i="5"/>
  <c r="C245" i="5"/>
  <c r="D245" i="5"/>
  <c r="E245" i="5"/>
  <c r="C246" i="5"/>
  <c r="D246" i="5"/>
  <c r="E246" i="5"/>
  <c r="C247" i="5"/>
  <c r="D247" i="5"/>
  <c r="E247" i="5"/>
  <c r="C248" i="5"/>
  <c r="D248" i="5"/>
  <c r="E248" i="5"/>
  <c r="C249" i="5"/>
  <c r="D249" i="5"/>
  <c r="E249" i="5"/>
  <c r="D242" i="5"/>
  <c r="E242" i="5"/>
  <c r="C242" i="5"/>
  <c r="B275" i="5"/>
  <c r="B276" i="5"/>
  <c r="B277" i="5"/>
  <c r="B278" i="5"/>
  <c r="B279" i="5"/>
  <c r="B280" i="5"/>
  <c r="B281" i="5"/>
  <c r="B274" i="5"/>
  <c r="B267" i="5"/>
  <c r="B268" i="5"/>
  <c r="B269" i="5"/>
  <c r="B270" i="5"/>
  <c r="B271" i="5"/>
  <c r="B272" i="5"/>
  <c r="B273" i="5"/>
  <c r="B266" i="5"/>
  <c r="B259" i="5"/>
  <c r="B260" i="5"/>
  <c r="B261" i="5"/>
  <c r="B262" i="5"/>
  <c r="B263" i="5"/>
  <c r="B264" i="5"/>
  <c r="B265" i="5"/>
  <c r="B258" i="5"/>
  <c r="B251" i="5"/>
  <c r="B252" i="5"/>
  <c r="B253" i="5"/>
  <c r="B254" i="5"/>
  <c r="B255" i="5"/>
  <c r="B256" i="5"/>
  <c r="B257" i="5"/>
  <c r="B250" i="5"/>
  <c r="B249" i="5"/>
  <c r="B243" i="5"/>
  <c r="B244" i="5"/>
  <c r="B245" i="5"/>
  <c r="B246" i="5"/>
  <c r="B247" i="5"/>
  <c r="B248" i="5"/>
  <c r="B242" i="5"/>
  <c r="A275" i="5"/>
  <c r="A276" i="5"/>
  <c r="A277" i="5"/>
  <c r="A278" i="5"/>
  <c r="A279" i="5"/>
  <c r="A280" i="5"/>
  <c r="A281" i="5"/>
  <c r="A274" i="5"/>
  <c r="A267" i="5"/>
  <c r="A268" i="5"/>
  <c r="A269" i="5"/>
  <c r="A270" i="5"/>
  <c r="A271" i="5"/>
  <c r="A272" i="5"/>
  <c r="A273" i="5"/>
  <c r="A266" i="5"/>
  <c r="A259" i="5"/>
  <c r="A260" i="5"/>
  <c r="A261" i="5"/>
  <c r="A262" i="5"/>
  <c r="A263" i="5"/>
  <c r="A264" i="5"/>
  <c r="A265" i="5"/>
  <c r="A258" i="5"/>
  <c r="A251" i="5"/>
  <c r="A252" i="5"/>
  <c r="A253" i="5"/>
  <c r="A254" i="5"/>
  <c r="A255" i="5"/>
  <c r="A256" i="5"/>
  <c r="A257" i="5"/>
  <c r="A250" i="5"/>
  <c r="A243" i="5"/>
  <c r="A244" i="5"/>
  <c r="A245" i="5"/>
  <c r="A246" i="5"/>
  <c r="A247" i="5"/>
  <c r="A248" i="5"/>
  <c r="A249" i="5"/>
  <c r="A242" i="5"/>
  <c r="F235" i="5"/>
  <c r="F236" i="5"/>
  <c r="F237" i="5"/>
  <c r="F238" i="5"/>
  <c r="F239" i="5"/>
  <c r="F240" i="5"/>
  <c r="F241" i="5"/>
  <c r="F234" i="5"/>
  <c r="F227" i="5"/>
  <c r="F228" i="5"/>
  <c r="F229" i="5"/>
  <c r="F230" i="5"/>
  <c r="F231" i="5"/>
  <c r="F232" i="5"/>
  <c r="F233" i="5"/>
  <c r="F226" i="5"/>
  <c r="F219" i="5"/>
  <c r="F220" i="5"/>
  <c r="F221" i="5"/>
  <c r="F222" i="5"/>
  <c r="F223" i="5"/>
  <c r="F224" i="5"/>
  <c r="F225" i="5"/>
  <c r="F218" i="5"/>
  <c r="F211" i="5"/>
  <c r="F212" i="5"/>
  <c r="F213" i="5"/>
  <c r="F214" i="5"/>
  <c r="F215" i="5"/>
  <c r="F216" i="5"/>
  <c r="F217" i="5"/>
  <c r="F210" i="5"/>
  <c r="F203" i="5"/>
  <c r="F204" i="5"/>
  <c r="F205" i="5"/>
  <c r="F206" i="5"/>
  <c r="F207" i="5"/>
  <c r="F208" i="5"/>
  <c r="F209" i="5"/>
  <c r="F202" i="5"/>
  <c r="C235" i="5"/>
  <c r="D235" i="5"/>
  <c r="E235" i="5"/>
  <c r="C236" i="5"/>
  <c r="D236" i="5"/>
  <c r="E236" i="5"/>
  <c r="C237" i="5"/>
  <c r="D237" i="5"/>
  <c r="E237" i="5"/>
  <c r="C238" i="5"/>
  <c r="D238" i="5"/>
  <c r="E238" i="5"/>
  <c r="C239" i="5"/>
  <c r="D239" i="5"/>
  <c r="E239" i="5"/>
  <c r="C240" i="5"/>
  <c r="D240" i="5"/>
  <c r="E240" i="5"/>
  <c r="C241" i="5"/>
  <c r="D241" i="5"/>
  <c r="E241" i="5"/>
  <c r="D234" i="5"/>
  <c r="E234" i="5"/>
  <c r="C234" i="5"/>
  <c r="C227" i="5"/>
  <c r="D227" i="5"/>
  <c r="E227" i="5"/>
  <c r="C228" i="5"/>
  <c r="D228" i="5"/>
  <c r="E228" i="5"/>
  <c r="C229" i="5"/>
  <c r="D229" i="5"/>
  <c r="E229" i="5"/>
  <c r="C230" i="5"/>
  <c r="D230" i="5"/>
  <c r="E230" i="5"/>
  <c r="C231" i="5"/>
  <c r="D231" i="5"/>
  <c r="E231" i="5"/>
  <c r="C232" i="5"/>
  <c r="D232" i="5"/>
  <c r="E232" i="5"/>
  <c r="C233" i="5"/>
  <c r="D233" i="5"/>
  <c r="E233" i="5"/>
  <c r="D226" i="5"/>
  <c r="E226" i="5"/>
  <c r="C226" i="5"/>
  <c r="C219" i="5"/>
  <c r="D219" i="5"/>
  <c r="E219" i="5"/>
  <c r="C220" i="5"/>
  <c r="D220" i="5"/>
  <c r="E220" i="5"/>
  <c r="C221" i="5"/>
  <c r="D221" i="5"/>
  <c r="E221" i="5"/>
  <c r="C222" i="5"/>
  <c r="D222" i="5"/>
  <c r="E222" i="5"/>
  <c r="C223" i="5"/>
  <c r="D223" i="5"/>
  <c r="E223" i="5"/>
  <c r="C224" i="5"/>
  <c r="D224" i="5"/>
  <c r="E224" i="5"/>
  <c r="C225" i="5"/>
  <c r="D225" i="5"/>
  <c r="E225" i="5"/>
  <c r="D218" i="5"/>
  <c r="E218" i="5"/>
  <c r="C218" i="5"/>
  <c r="C211" i="5"/>
  <c r="D211" i="5"/>
  <c r="E211" i="5"/>
  <c r="C212" i="5"/>
  <c r="D212" i="5"/>
  <c r="E212" i="5"/>
  <c r="C213" i="5"/>
  <c r="D213" i="5"/>
  <c r="E213" i="5"/>
  <c r="C214" i="5"/>
  <c r="D214" i="5"/>
  <c r="E214" i="5"/>
  <c r="C215" i="5"/>
  <c r="D215" i="5"/>
  <c r="E215" i="5"/>
  <c r="C216" i="5"/>
  <c r="D216" i="5"/>
  <c r="E216" i="5"/>
  <c r="C217" i="5"/>
  <c r="D217" i="5"/>
  <c r="E217" i="5"/>
  <c r="D210" i="5"/>
  <c r="E210" i="5"/>
  <c r="C210" i="5"/>
  <c r="C203" i="5"/>
  <c r="D203" i="5"/>
  <c r="E203" i="5"/>
  <c r="C204" i="5"/>
  <c r="D204" i="5"/>
  <c r="E204" i="5"/>
  <c r="C205" i="5"/>
  <c r="D205" i="5"/>
  <c r="E205" i="5"/>
  <c r="C206" i="5"/>
  <c r="D206" i="5"/>
  <c r="E206" i="5"/>
  <c r="C207" i="5"/>
  <c r="D207" i="5"/>
  <c r="E207" i="5"/>
  <c r="C208" i="5"/>
  <c r="D208" i="5"/>
  <c r="E208" i="5"/>
  <c r="C209" i="5"/>
  <c r="D209" i="5"/>
  <c r="E209" i="5"/>
  <c r="D202" i="5"/>
  <c r="E202" i="5"/>
  <c r="C202" i="5"/>
  <c r="B235" i="5"/>
  <c r="B236" i="5"/>
  <c r="B237" i="5"/>
  <c r="B238" i="5"/>
  <c r="B239" i="5"/>
  <c r="B240" i="5"/>
  <c r="B241" i="5"/>
  <c r="B234" i="5"/>
  <c r="B227" i="5"/>
  <c r="B228" i="5"/>
  <c r="B229" i="5"/>
  <c r="B230" i="5"/>
  <c r="B231" i="5"/>
  <c r="B232" i="5"/>
  <c r="B233" i="5"/>
  <c r="B226" i="5"/>
  <c r="B219" i="5"/>
  <c r="B220" i="5"/>
  <c r="B221" i="5"/>
  <c r="B222" i="5"/>
  <c r="B223" i="5"/>
  <c r="B224" i="5"/>
  <c r="B225" i="5"/>
  <c r="B218" i="5"/>
  <c r="B211" i="5"/>
  <c r="B212" i="5"/>
  <c r="B213" i="5"/>
  <c r="B214" i="5"/>
  <c r="B215" i="5"/>
  <c r="B216" i="5"/>
  <c r="B217" i="5"/>
  <c r="B210" i="5"/>
  <c r="B209" i="5"/>
  <c r="B203" i="5"/>
  <c r="B204" i="5"/>
  <c r="B205" i="5"/>
  <c r="B206" i="5"/>
  <c r="B207" i="5"/>
  <c r="B208" i="5"/>
  <c r="B202" i="5"/>
  <c r="A241" i="5"/>
  <c r="A235" i="5"/>
  <c r="A236" i="5"/>
  <c r="A237" i="5"/>
  <c r="A238" i="5"/>
  <c r="A239" i="5"/>
  <c r="A240" i="5"/>
  <c r="A234" i="5"/>
  <c r="A227" i="5"/>
  <c r="A228" i="5"/>
  <c r="A229" i="5"/>
  <c r="A230" i="5"/>
  <c r="A231" i="5"/>
  <c r="A232" i="5"/>
  <c r="A233" i="5"/>
  <c r="A226" i="5"/>
  <c r="A219" i="5"/>
  <c r="A220" i="5"/>
  <c r="A221" i="5"/>
  <c r="A222" i="5"/>
  <c r="A223" i="5"/>
  <c r="A224" i="5"/>
  <c r="A225" i="5"/>
  <c r="A218" i="5"/>
  <c r="A211" i="5"/>
  <c r="A212" i="5"/>
  <c r="A213" i="5"/>
  <c r="A214" i="5"/>
  <c r="A215" i="5"/>
  <c r="A216" i="5"/>
  <c r="A217" i="5"/>
  <c r="A210" i="5"/>
  <c r="A203" i="5"/>
  <c r="A204" i="5"/>
  <c r="A205" i="5"/>
  <c r="A206" i="5"/>
  <c r="A207" i="5"/>
  <c r="A208" i="5"/>
  <c r="A209" i="5"/>
  <c r="A202" i="5"/>
  <c r="F201" i="5"/>
  <c r="F195" i="5"/>
  <c r="F196" i="5"/>
  <c r="F197" i="5"/>
  <c r="F198" i="5"/>
  <c r="F199" i="5"/>
  <c r="F200" i="5"/>
  <c r="F194" i="5"/>
  <c r="C201" i="5"/>
  <c r="D201" i="5"/>
  <c r="E201" i="5"/>
  <c r="C195" i="5"/>
  <c r="D195" i="5"/>
  <c r="E195" i="5"/>
  <c r="C196" i="5"/>
  <c r="D196" i="5"/>
  <c r="E196" i="5"/>
  <c r="C197" i="5"/>
  <c r="D197" i="5"/>
  <c r="E197" i="5"/>
  <c r="C198" i="5"/>
  <c r="D198" i="5"/>
  <c r="E198" i="5"/>
  <c r="C199" i="5"/>
  <c r="D199" i="5"/>
  <c r="E199" i="5"/>
  <c r="C200" i="5"/>
  <c r="D200" i="5"/>
  <c r="E200" i="5"/>
  <c r="D194" i="5"/>
  <c r="E194" i="5"/>
  <c r="C194" i="5"/>
  <c r="F187" i="5"/>
  <c r="F188" i="5"/>
  <c r="F189" i="5"/>
  <c r="F190" i="5"/>
  <c r="F191" i="5"/>
  <c r="F192" i="5"/>
  <c r="F193" i="5"/>
  <c r="F186" i="5"/>
  <c r="C187" i="5"/>
  <c r="D187" i="5"/>
  <c r="E187" i="5"/>
  <c r="C188" i="5"/>
  <c r="D188" i="5"/>
  <c r="E188" i="5"/>
  <c r="C189" i="5"/>
  <c r="D189" i="5"/>
  <c r="E189" i="5"/>
  <c r="C190" i="5"/>
  <c r="D190" i="5"/>
  <c r="E190" i="5"/>
  <c r="C191" i="5"/>
  <c r="D191" i="5"/>
  <c r="E191" i="5"/>
  <c r="C192" i="5"/>
  <c r="D192" i="5"/>
  <c r="E192" i="5"/>
  <c r="C193" i="5"/>
  <c r="D193" i="5"/>
  <c r="E193" i="5"/>
  <c r="D186" i="5"/>
  <c r="E186" i="5"/>
  <c r="C186" i="5"/>
  <c r="F179" i="5"/>
  <c r="F180" i="5"/>
  <c r="F181" i="5"/>
  <c r="F182" i="5"/>
  <c r="F183" i="5"/>
  <c r="F184" i="5"/>
  <c r="F185" i="5"/>
  <c r="F178" i="5"/>
  <c r="C179" i="5"/>
  <c r="D179" i="5"/>
  <c r="E179" i="5"/>
  <c r="C180" i="5"/>
  <c r="D180" i="5"/>
  <c r="E180" i="5"/>
  <c r="C181" i="5"/>
  <c r="D181" i="5"/>
  <c r="E181" i="5"/>
  <c r="C182" i="5"/>
  <c r="D182" i="5"/>
  <c r="E182" i="5"/>
  <c r="C183" i="5"/>
  <c r="D183" i="5"/>
  <c r="E183" i="5"/>
  <c r="C184" i="5"/>
  <c r="D184" i="5"/>
  <c r="E184" i="5"/>
  <c r="C185" i="5"/>
  <c r="D185" i="5"/>
  <c r="E185" i="5"/>
  <c r="D178" i="5"/>
  <c r="E178" i="5"/>
  <c r="C178" i="5"/>
  <c r="F171" i="5"/>
  <c r="F172" i="5"/>
  <c r="F173" i="5"/>
  <c r="F174" i="5"/>
  <c r="F175" i="5"/>
  <c r="F176" i="5"/>
  <c r="F177" i="5"/>
  <c r="F170" i="5"/>
  <c r="C171" i="5"/>
  <c r="D171" i="5"/>
  <c r="E171" i="5"/>
  <c r="C172" i="5"/>
  <c r="D172" i="5"/>
  <c r="E172" i="5"/>
  <c r="C173" i="5"/>
  <c r="D173" i="5"/>
  <c r="E173" i="5"/>
  <c r="C174" i="5"/>
  <c r="D174" i="5"/>
  <c r="E174" i="5"/>
  <c r="C175" i="5"/>
  <c r="D175" i="5"/>
  <c r="E175" i="5"/>
  <c r="C176" i="5"/>
  <c r="D176" i="5"/>
  <c r="E176" i="5"/>
  <c r="C177" i="5"/>
  <c r="D177" i="5"/>
  <c r="E177" i="5"/>
  <c r="D170" i="5"/>
  <c r="E170" i="5"/>
  <c r="C170" i="5"/>
  <c r="F163" i="5"/>
  <c r="F164" i="5"/>
  <c r="F165" i="5"/>
  <c r="F166" i="5"/>
  <c r="F167" i="5"/>
  <c r="F168" i="5"/>
  <c r="F169" i="5"/>
  <c r="F162" i="5"/>
  <c r="C163" i="5"/>
  <c r="D163" i="5"/>
  <c r="E163" i="5"/>
  <c r="C164" i="5"/>
  <c r="D164" i="5"/>
  <c r="E164" i="5"/>
  <c r="C165" i="5"/>
  <c r="D165" i="5"/>
  <c r="E165" i="5"/>
  <c r="C166" i="5"/>
  <c r="D166" i="5"/>
  <c r="E166" i="5"/>
  <c r="C167" i="5"/>
  <c r="D167" i="5"/>
  <c r="E167" i="5"/>
  <c r="C168" i="5"/>
  <c r="D168" i="5"/>
  <c r="E168" i="5"/>
  <c r="C169" i="5"/>
  <c r="D169" i="5"/>
  <c r="E169" i="5"/>
  <c r="D162" i="5"/>
  <c r="E162" i="5"/>
  <c r="C162" i="5"/>
  <c r="B195" i="5"/>
  <c r="B196" i="5"/>
  <c r="B197" i="5"/>
  <c r="B198" i="5"/>
  <c r="B199" i="5"/>
  <c r="B200" i="5"/>
  <c r="B201" i="5"/>
  <c r="B194" i="5"/>
  <c r="B187" i="5"/>
  <c r="B188" i="5"/>
  <c r="B189" i="5"/>
  <c r="B190" i="5"/>
  <c r="B191" i="5"/>
  <c r="B192" i="5"/>
  <c r="B193" i="5"/>
  <c r="B186" i="5"/>
  <c r="B179" i="5"/>
  <c r="B180" i="5"/>
  <c r="B181" i="5"/>
  <c r="B182" i="5"/>
  <c r="B183" i="5"/>
  <c r="B184" i="5"/>
  <c r="B185" i="5"/>
  <c r="B178" i="5"/>
  <c r="B171" i="5"/>
  <c r="B172" i="5"/>
  <c r="B173" i="5"/>
  <c r="B174" i="5"/>
  <c r="B175" i="5"/>
  <c r="B176" i="5"/>
  <c r="B177" i="5"/>
  <c r="B170" i="5"/>
  <c r="A195" i="5"/>
  <c r="A196" i="5"/>
  <c r="A197" i="5"/>
  <c r="A198" i="5"/>
  <c r="A199" i="5"/>
  <c r="A200" i="5"/>
  <c r="A201" i="5"/>
  <c r="A194" i="5"/>
  <c r="A187" i="5"/>
  <c r="A188" i="5"/>
  <c r="A189" i="5"/>
  <c r="A190" i="5"/>
  <c r="A191" i="5"/>
  <c r="A192" i="5"/>
  <c r="A193" i="5"/>
  <c r="A186" i="5"/>
  <c r="A179" i="5"/>
  <c r="A180" i="5"/>
  <c r="A181" i="5"/>
  <c r="A182" i="5"/>
  <c r="A183" i="5"/>
  <c r="A184" i="5"/>
  <c r="A185" i="5"/>
  <c r="A178" i="5"/>
  <c r="A171" i="5"/>
  <c r="A172" i="5"/>
  <c r="A173" i="5"/>
  <c r="A174" i="5"/>
  <c r="A175" i="5"/>
  <c r="A176" i="5"/>
  <c r="A177" i="5"/>
  <c r="A170" i="5"/>
  <c r="B163" i="5"/>
  <c r="B164" i="5"/>
  <c r="B165" i="5"/>
  <c r="B166" i="5"/>
  <c r="B167" i="5"/>
  <c r="B168" i="5"/>
  <c r="B169" i="5"/>
  <c r="B162" i="5"/>
  <c r="A163" i="5"/>
  <c r="A164" i="5"/>
  <c r="A165" i="5"/>
  <c r="A166" i="5"/>
  <c r="A167" i="5"/>
  <c r="A168" i="5"/>
  <c r="A169" i="5"/>
  <c r="A162" i="5"/>
  <c r="F155" i="5"/>
  <c r="F156" i="5"/>
  <c r="F157" i="5"/>
  <c r="F158" i="5"/>
  <c r="F159" i="5"/>
  <c r="F160" i="5"/>
  <c r="F161" i="5"/>
  <c r="F154" i="5"/>
  <c r="F147" i="5"/>
  <c r="F148" i="5"/>
  <c r="F149" i="5"/>
  <c r="F150" i="5"/>
  <c r="F151" i="5"/>
  <c r="F152" i="5"/>
  <c r="F153" i="5"/>
  <c r="F146" i="5"/>
  <c r="F139" i="5"/>
  <c r="F140" i="5"/>
  <c r="F141" i="5"/>
  <c r="F142" i="5"/>
  <c r="F143" i="5"/>
  <c r="F144" i="5"/>
  <c r="F145" i="5"/>
  <c r="F138" i="5"/>
  <c r="F131" i="5"/>
  <c r="F132" i="5"/>
  <c r="F133" i="5"/>
  <c r="F134" i="5"/>
  <c r="F135" i="5"/>
  <c r="F136" i="5"/>
  <c r="F137" i="5"/>
  <c r="F130" i="5"/>
  <c r="F123" i="5"/>
  <c r="F124" i="5"/>
  <c r="F125" i="5"/>
  <c r="F126" i="5"/>
  <c r="F127" i="5"/>
  <c r="F128" i="5"/>
  <c r="F129" i="5"/>
  <c r="F122" i="5"/>
  <c r="C155" i="5"/>
  <c r="D155" i="5"/>
  <c r="E155" i="5"/>
  <c r="C156" i="5"/>
  <c r="D156" i="5"/>
  <c r="E156" i="5"/>
  <c r="C157" i="5"/>
  <c r="D157" i="5"/>
  <c r="E157" i="5"/>
  <c r="C158" i="5"/>
  <c r="D158" i="5"/>
  <c r="E158" i="5"/>
  <c r="C159" i="5"/>
  <c r="D159" i="5"/>
  <c r="E159" i="5"/>
  <c r="C160" i="5"/>
  <c r="D160" i="5"/>
  <c r="E160" i="5"/>
  <c r="C161" i="5"/>
  <c r="D161" i="5"/>
  <c r="E161" i="5"/>
  <c r="D154" i="5"/>
  <c r="E154" i="5"/>
  <c r="C154" i="5"/>
  <c r="C147" i="5"/>
  <c r="D147" i="5"/>
  <c r="E147" i="5"/>
  <c r="C148" i="5"/>
  <c r="D148" i="5"/>
  <c r="E148" i="5"/>
  <c r="C149" i="5"/>
  <c r="D149" i="5"/>
  <c r="E149" i="5"/>
  <c r="C150" i="5"/>
  <c r="D150" i="5"/>
  <c r="E150" i="5"/>
  <c r="C151" i="5"/>
  <c r="D151" i="5"/>
  <c r="E151" i="5"/>
  <c r="C152" i="5"/>
  <c r="D152" i="5"/>
  <c r="E152" i="5"/>
  <c r="C153" i="5"/>
  <c r="D153" i="5"/>
  <c r="E153" i="5"/>
  <c r="D146" i="5"/>
  <c r="E146" i="5"/>
  <c r="C146" i="5"/>
  <c r="C139" i="5"/>
  <c r="D139" i="5"/>
  <c r="E139" i="5"/>
  <c r="C140" i="5"/>
  <c r="D140" i="5"/>
  <c r="E140" i="5"/>
  <c r="C141" i="5"/>
  <c r="D141" i="5"/>
  <c r="E141" i="5"/>
  <c r="C142" i="5"/>
  <c r="D142" i="5"/>
  <c r="E142" i="5"/>
  <c r="C143" i="5"/>
  <c r="D143" i="5"/>
  <c r="E143" i="5"/>
  <c r="C144" i="5"/>
  <c r="D144" i="5"/>
  <c r="E144" i="5"/>
  <c r="C145" i="5"/>
  <c r="D145" i="5"/>
  <c r="E145" i="5"/>
  <c r="D138" i="5"/>
  <c r="E138" i="5"/>
  <c r="C138" i="5"/>
  <c r="C131" i="5"/>
  <c r="D131" i="5"/>
  <c r="E131" i="5"/>
  <c r="C132" i="5"/>
  <c r="D132" i="5"/>
  <c r="E132" i="5"/>
  <c r="C133" i="5"/>
  <c r="D133" i="5"/>
  <c r="E133" i="5"/>
  <c r="C134" i="5"/>
  <c r="D134" i="5"/>
  <c r="E134" i="5"/>
  <c r="C135" i="5"/>
  <c r="D135" i="5"/>
  <c r="E135" i="5"/>
  <c r="C136" i="5"/>
  <c r="D136" i="5"/>
  <c r="E136" i="5"/>
  <c r="C137" i="5"/>
  <c r="D137" i="5"/>
  <c r="E137" i="5"/>
  <c r="D130" i="5"/>
  <c r="E130" i="5"/>
  <c r="C130" i="5"/>
  <c r="C123" i="5"/>
  <c r="D123" i="5"/>
  <c r="E123" i="5"/>
  <c r="C124" i="5"/>
  <c r="D124" i="5"/>
  <c r="E124" i="5"/>
  <c r="C125" i="5"/>
  <c r="D125" i="5"/>
  <c r="E125" i="5"/>
  <c r="C126" i="5"/>
  <c r="D126" i="5"/>
  <c r="E126" i="5"/>
  <c r="C127" i="5"/>
  <c r="D127" i="5"/>
  <c r="E127" i="5"/>
  <c r="C128" i="5"/>
  <c r="D128" i="5"/>
  <c r="E128" i="5"/>
  <c r="C129" i="5"/>
  <c r="D129" i="5"/>
  <c r="E129" i="5"/>
  <c r="D122" i="5"/>
  <c r="E122" i="5"/>
  <c r="C122" i="5"/>
  <c r="B155" i="5"/>
  <c r="B156" i="5"/>
  <c r="B157" i="5"/>
  <c r="B158" i="5"/>
  <c r="B159" i="5"/>
  <c r="B160" i="5"/>
  <c r="B161" i="5"/>
  <c r="B154" i="5"/>
  <c r="B147" i="5"/>
  <c r="B148" i="5"/>
  <c r="B149" i="5"/>
  <c r="B150" i="5"/>
  <c r="B151" i="5"/>
  <c r="B152" i="5"/>
  <c r="B153" i="5"/>
  <c r="B146" i="5"/>
  <c r="B139" i="5"/>
  <c r="B140" i="5"/>
  <c r="B141" i="5"/>
  <c r="B142" i="5"/>
  <c r="B143" i="5"/>
  <c r="B144" i="5"/>
  <c r="B145" i="5"/>
  <c r="B138" i="5"/>
  <c r="B131" i="5"/>
  <c r="B132" i="5"/>
  <c r="B133" i="5"/>
  <c r="B134" i="5"/>
  <c r="B135" i="5"/>
  <c r="B136" i="5"/>
  <c r="B137" i="5"/>
  <c r="B130" i="5"/>
  <c r="B123" i="5"/>
  <c r="B124" i="5"/>
  <c r="B125" i="5"/>
  <c r="B126" i="5"/>
  <c r="B127" i="5"/>
  <c r="B128" i="5"/>
  <c r="B129" i="5"/>
  <c r="B122" i="5"/>
  <c r="A155" i="5"/>
  <c r="A156" i="5"/>
  <c r="A157" i="5"/>
  <c r="A158" i="5"/>
  <c r="A159" i="5"/>
  <c r="A160" i="5"/>
  <c r="A161" i="5"/>
  <c r="A154" i="5"/>
  <c r="A147" i="5"/>
  <c r="A148" i="5"/>
  <c r="A149" i="5"/>
  <c r="A150" i="5"/>
  <c r="A151" i="5"/>
  <c r="A152" i="5"/>
  <c r="A153" i="5"/>
  <c r="A146" i="5"/>
  <c r="A145" i="5"/>
  <c r="A139" i="5"/>
  <c r="A140" i="5"/>
  <c r="A141" i="5"/>
  <c r="A142" i="5"/>
  <c r="A143" i="5"/>
  <c r="A144" i="5"/>
  <c r="A138" i="5"/>
  <c r="A137" i="5"/>
  <c r="A131" i="5"/>
  <c r="A132" i="5"/>
  <c r="A133" i="5"/>
  <c r="A134" i="5"/>
  <c r="A135" i="5"/>
  <c r="A136" i="5"/>
  <c r="A130" i="5"/>
  <c r="A129" i="5"/>
  <c r="A123" i="5"/>
  <c r="A124" i="5"/>
  <c r="A125" i="5"/>
  <c r="A126" i="5"/>
  <c r="A127" i="5"/>
  <c r="A128" i="5"/>
  <c r="A122" i="5"/>
  <c r="F115" i="5"/>
  <c r="F116" i="5"/>
  <c r="F117" i="5"/>
  <c r="F118" i="5"/>
  <c r="F119" i="5"/>
  <c r="F120" i="5"/>
  <c r="F121" i="5"/>
  <c r="F114" i="5"/>
  <c r="C115" i="5"/>
  <c r="D115" i="5"/>
  <c r="E115" i="5"/>
  <c r="C116" i="5"/>
  <c r="D116" i="5"/>
  <c r="E116" i="5"/>
  <c r="C117" i="5"/>
  <c r="D117" i="5"/>
  <c r="E117" i="5"/>
  <c r="C118" i="5"/>
  <c r="D118" i="5"/>
  <c r="E118" i="5"/>
  <c r="C119" i="5"/>
  <c r="D119" i="5"/>
  <c r="E119" i="5"/>
  <c r="C120" i="5"/>
  <c r="D120" i="5"/>
  <c r="E120" i="5"/>
  <c r="C121" i="5"/>
  <c r="D121" i="5"/>
  <c r="E121" i="5"/>
  <c r="D114" i="5"/>
  <c r="E114" i="5"/>
  <c r="C114" i="5"/>
  <c r="F107" i="5"/>
  <c r="F108" i="5"/>
  <c r="F109" i="5"/>
  <c r="F110" i="5"/>
  <c r="F111" i="5"/>
  <c r="F112" i="5"/>
  <c r="F113" i="5"/>
  <c r="F106" i="5"/>
  <c r="C107" i="5"/>
  <c r="D107" i="5"/>
  <c r="E107" i="5"/>
  <c r="C108" i="5"/>
  <c r="D108" i="5"/>
  <c r="E108" i="5"/>
  <c r="C109" i="5"/>
  <c r="D109" i="5"/>
  <c r="E109" i="5"/>
  <c r="C110" i="5"/>
  <c r="D110" i="5"/>
  <c r="E110" i="5"/>
  <c r="C111" i="5"/>
  <c r="D111" i="5"/>
  <c r="E111" i="5"/>
  <c r="C112" i="5"/>
  <c r="D112" i="5"/>
  <c r="E112" i="5"/>
  <c r="C113" i="5"/>
  <c r="D113" i="5"/>
  <c r="E113" i="5"/>
  <c r="D106" i="5"/>
  <c r="E106" i="5"/>
  <c r="C106" i="5"/>
  <c r="F99" i="5"/>
  <c r="F100" i="5"/>
  <c r="F101" i="5"/>
  <c r="F102" i="5"/>
  <c r="F103" i="5"/>
  <c r="F104" i="5"/>
  <c r="F105" i="5"/>
  <c r="F98" i="5"/>
  <c r="C99" i="5"/>
  <c r="D99" i="5"/>
  <c r="E99" i="5"/>
  <c r="C100" i="5"/>
  <c r="D100" i="5"/>
  <c r="E100" i="5"/>
  <c r="C101" i="5"/>
  <c r="D101" i="5"/>
  <c r="E101" i="5"/>
  <c r="C102" i="5"/>
  <c r="D102" i="5"/>
  <c r="E102" i="5"/>
  <c r="C103" i="5"/>
  <c r="D103" i="5"/>
  <c r="E103" i="5"/>
  <c r="C104" i="5"/>
  <c r="D104" i="5"/>
  <c r="E104" i="5"/>
  <c r="C105" i="5"/>
  <c r="D105" i="5"/>
  <c r="E105" i="5"/>
  <c r="D98" i="5"/>
  <c r="E98" i="5"/>
  <c r="C98" i="5"/>
  <c r="F91" i="5"/>
  <c r="F92" i="5"/>
  <c r="F93" i="5"/>
  <c r="F94" i="5"/>
  <c r="F95" i="5"/>
  <c r="F96" i="5"/>
  <c r="F97" i="5"/>
  <c r="F90" i="5"/>
  <c r="C91" i="5"/>
  <c r="D91" i="5"/>
  <c r="E91" i="5"/>
  <c r="C92" i="5"/>
  <c r="D92" i="5"/>
  <c r="E92" i="5"/>
  <c r="C93" i="5"/>
  <c r="D93" i="5"/>
  <c r="E93" i="5"/>
  <c r="C94" i="5"/>
  <c r="D94" i="5"/>
  <c r="E94" i="5"/>
  <c r="C95" i="5"/>
  <c r="D95" i="5"/>
  <c r="E95" i="5"/>
  <c r="C96" i="5"/>
  <c r="D96" i="5"/>
  <c r="E96" i="5"/>
  <c r="C97" i="5"/>
  <c r="D97" i="5"/>
  <c r="E97" i="5"/>
  <c r="D90" i="5"/>
  <c r="E90" i="5"/>
  <c r="C90" i="5"/>
  <c r="F83" i="5"/>
  <c r="F84" i="5"/>
  <c r="F85" i="5"/>
  <c r="F86" i="5"/>
  <c r="F87" i="5"/>
  <c r="F88" i="5"/>
  <c r="F89" i="5"/>
  <c r="F82" i="5"/>
  <c r="C83" i="5"/>
  <c r="D83" i="5"/>
  <c r="E83" i="5"/>
  <c r="C84" i="5"/>
  <c r="D84" i="5"/>
  <c r="E84" i="5"/>
  <c r="C85" i="5"/>
  <c r="D85" i="5"/>
  <c r="E85" i="5"/>
  <c r="C86" i="5"/>
  <c r="D86" i="5"/>
  <c r="E86" i="5"/>
  <c r="C87" i="5"/>
  <c r="D87" i="5"/>
  <c r="E87" i="5"/>
  <c r="C88" i="5"/>
  <c r="D88" i="5"/>
  <c r="E88" i="5"/>
  <c r="C89" i="5"/>
  <c r="D89" i="5"/>
  <c r="E89" i="5"/>
  <c r="D82" i="5"/>
  <c r="E82" i="5"/>
  <c r="C82" i="5"/>
  <c r="B115" i="5"/>
  <c r="B116" i="5"/>
  <c r="B117" i="5"/>
  <c r="B118" i="5"/>
  <c r="B119" i="5"/>
  <c r="B120" i="5"/>
  <c r="B121" i="5"/>
  <c r="B114" i="5"/>
  <c r="B107" i="5"/>
  <c r="B108" i="5"/>
  <c r="B109" i="5"/>
  <c r="B110" i="5"/>
  <c r="B111" i="5"/>
  <c r="B112" i="5"/>
  <c r="B113" i="5"/>
  <c r="B106" i="5"/>
  <c r="B99" i="5"/>
  <c r="B100" i="5"/>
  <c r="B101" i="5"/>
  <c r="B102" i="5"/>
  <c r="B103" i="5"/>
  <c r="B104" i="5"/>
  <c r="B105" i="5"/>
  <c r="B98" i="5"/>
  <c r="B91" i="5"/>
  <c r="B92" i="5"/>
  <c r="B93" i="5"/>
  <c r="B94" i="5"/>
  <c r="B95" i="5"/>
  <c r="B96" i="5"/>
  <c r="B97" i="5"/>
  <c r="B90" i="5"/>
  <c r="B83" i="5"/>
  <c r="B84" i="5"/>
  <c r="B85" i="5"/>
  <c r="B86" i="5"/>
  <c r="B87" i="5"/>
  <c r="B88" i="5"/>
  <c r="B89" i="5"/>
  <c r="B82" i="5"/>
  <c r="A121" i="5"/>
  <c r="A115" i="5"/>
  <c r="A116" i="5"/>
  <c r="A117" i="5"/>
  <c r="A118" i="5"/>
  <c r="A119" i="5"/>
  <c r="A120" i="5"/>
  <c r="A114" i="5"/>
  <c r="A107" i="5"/>
  <c r="A108" i="5"/>
  <c r="A109" i="5"/>
  <c r="A110" i="5"/>
  <c r="A111" i="5"/>
  <c r="A112" i="5"/>
  <c r="A113" i="5"/>
  <c r="A106" i="5"/>
  <c r="A99" i="5"/>
  <c r="A100" i="5"/>
  <c r="A101" i="5"/>
  <c r="A102" i="5"/>
  <c r="A103" i="5"/>
  <c r="A104" i="5"/>
  <c r="A105" i="5"/>
  <c r="A98" i="5"/>
  <c r="A97" i="5"/>
  <c r="A91" i="5"/>
  <c r="A92" i="5"/>
  <c r="A93" i="5"/>
  <c r="A94" i="5"/>
  <c r="A95" i="5"/>
  <c r="A96" i="5"/>
  <c r="A90" i="5"/>
  <c r="A83" i="5"/>
  <c r="A84" i="5"/>
  <c r="A85" i="5"/>
  <c r="A86" i="5"/>
  <c r="A87" i="5"/>
  <c r="A88" i="5"/>
  <c r="A89" i="5"/>
  <c r="A82" i="5"/>
  <c r="F75" i="5"/>
  <c r="F76" i="5"/>
  <c r="F77" i="5"/>
  <c r="F78" i="5"/>
  <c r="F79" i="5"/>
  <c r="F80" i="5"/>
  <c r="F81" i="5"/>
  <c r="F74" i="5"/>
  <c r="C75" i="5"/>
  <c r="D75" i="5"/>
  <c r="E75" i="5"/>
  <c r="C76" i="5"/>
  <c r="D76" i="5"/>
  <c r="E76" i="5"/>
  <c r="C77" i="5"/>
  <c r="D77" i="5"/>
  <c r="E77" i="5"/>
  <c r="C78" i="5"/>
  <c r="D78" i="5"/>
  <c r="E78" i="5"/>
  <c r="C79" i="5"/>
  <c r="D79" i="5"/>
  <c r="E79" i="5"/>
  <c r="C80" i="5"/>
  <c r="D80" i="5"/>
  <c r="E80" i="5"/>
  <c r="C81" i="5"/>
  <c r="D81" i="5"/>
  <c r="E81" i="5"/>
  <c r="D74" i="5"/>
  <c r="E74" i="5"/>
  <c r="C74" i="5"/>
  <c r="F67" i="5"/>
  <c r="F68" i="5"/>
  <c r="F69" i="5"/>
  <c r="F70" i="5"/>
  <c r="F71" i="5"/>
  <c r="F72" i="5"/>
  <c r="F73" i="5"/>
  <c r="F66" i="5"/>
  <c r="C67" i="5"/>
  <c r="D67" i="5"/>
  <c r="E67" i="5"/>
  <c r="C68" i="5"/>
  <c r="D68" i="5"/>
  <c r="E68" i="5"/>
  <c r="C69" i="5"/>
  <c r="D69" i="5"/>
  <c r="E69" i="5"/>
  <c r="C70" i="5"/>
  <c r="D70" i="5"/>
  <c r="E70" i="5"/>
  <c r="C71" i="5"/>
  <c r="D71" i="5"/>
  <c r="E71" i="5"/>
  <c r="C72" i="5"/>
  <c r="D72" i="5"/>
  <c r="E72" i="5"/>
  <c r="C73" i="5"/>
  <c r="D73" i="5"/>
  <c r="E73" i="5"/>
  <c r="D66" i="5"/>
  <c r="E66" i="5"/>
  <c r="C66" i="5"/>
  <c r="F59" i="5"/>
  <c r="F60" i="5"/>
  <c r="F61" i="5"/>
  <c r="F62" i="5"/>
  <c r="F63" i="5"/>
  <c r="F64" i="5"/>
  <c r="F65" i="5"/>
  <c r="F58" i="5"/>
  <c r="C59" i="5"/>
  <c r="D59" i="5"/>
  <c r="E59" i="5"/>
  <c r="C60" i="5"/>
  <c r="D60" i="5"/>
  <c r="E60" i="5"/>
  <c r="C61" i="5"/>
  <c r="D61" i="5"/>
  <c r="E61" i="5"/>
  <c r="C62" i="5"/>
  <c r="D62" i="5"/>
  <c r="E62" i="5"/>
  <c r="C63" i="5"/>
  <c r="D63" i="5"/>
  <c r="E63" i="5"/>
  <c r="C64" i="5"/>
  <c r="D64" i="5"/>
  <c r="E64" i="5"/>
  <c r="C65" i="5"/>
  <c r="D65" i="5"/>
  <c r="E65" i="5"/>
  <c r="D58" i="5"/>
  <c r="E58" i="5"/>
  <c r="C58" i="5"/>
  <c r="F51" i="5"/>
  <c r="F52" i="5"/>
  <c r="F53" i="5"/>
  <c r="F54" i="5"/>
  <c r="F55" i="5"/>
  <c r="F56" i="5"/>
  <c r="F57" i="5"/>
  <c r="F50" i="5"/>
  <c r="C51" i="5"/>
  <c r="D51" i="5"/>
  <c r="E51" i="5"/>
  <c r="C52" i="5"/>
  <c r="D52" i="5"/>
  <c r="E52" i="5"/>
  <c r="C53" i="5"/>
  <c r="D53" i="5"/>
  <c r="E53" i="5"/>
  <c r="C54" i="5"/>
  <c r="D54" i="5"/>
  <c r="E54" i="5"/>
  <c r="C55" i="5"/>
  <c r="D55" i="5"/>
  <c r="E55" i="5"/>
  <c r="C56" i="5"/>
  <c r="D56" i="5"/>
  <c r="E56" i="5"/>
  <c r="C57" i="5"/>
  <c r="D57" i="5"/>
  <c r="E57" i="5"/>
  <c r="D50" i="5"/>
  <c r="E50" i="5"/>
  <c r="C50" i="5"/>
  <c r="F43" i="5"/>
  <c r="F44" i="5"/>
  <c r="F45" i="5"/>
  <c r="F46" i="5"/>
  <c r="F47" i="5"/>
  <c r="F48" i="5"/>
  <c r="F49" i="5"/>
  <c r="F42" i="5"/>
  <c r="C43" i="5"/>
  <c r="D43" i="5"/>
  <c r="E43" i="5"/>
  <c r="C44" i="5"/>
  <c r="D44" i="5"/>
  <c r="E44" i="5"/>
  <c r="C45" i="5"/>
  <c r="D45" i="5"/>
  <c r="E45" i="5"/>
  <c r="C46" i="5"/>
  <c r="D46" i="5"/>
  <c r="E46" i="5"/>
  <c r="C47" i="5"/>
  <c r="D47" i="5"/>
  <c r="E47" i="5"/>
  <c r="C48" i="5"/>
  <c r="D48" i="5"/>
  <c r="E48" i="5"/>
  <c r="C49" i="5"/>
  <c r="D49" i="5"/>
  <c r="E49" i="5"/>
  <c r="D42" i="5"/>
  <c r="E42" i="5"/>
  <c r="C42" i="5"/>
  <c r="B75" i="5"/>
  <c r="B76" i="5"/>
  <c r="B77" i="5"/>
  <c r="B78" i="5"/>
  <c r="B79" i="5"/>
  <c r="B80" i="5"/>
  <c r="B81" i="5"/>
  <c r="B74" i="5"/>
  <c r="B67" i="5"/>
  <c r="B68" i="5"/>
  <c r="B69" i="5"/>
  <c r="B70" i="5"/>
  <c r="B71" i="5"/>
  <c r="B72" i="5"/>
  <c r="B73" i="5"/>
  <c r="B66" i="5"/>
  <c r="B59" i="5"/>
  <c r="B60" i="5"/>
  <c r="B61" i="5"/>
  <c r="B62" i="5"/>
  <c r="B63" i="5"/>
  <c r="B64" i="5"/>
  <c r="B65" i="5"/>
  <c r="B58" i="5"/>
  <c r="B51" i="5"/>
  <c r="B52" i="5"/>
  <c r="B53" i="5"/>
  <c r="B54" i="5"/>
  <c r="B55" i="5"/>
  <c r="B56" i="5"/>
  <c r="B57" i="5"/>
  <c r="B50" i="5"/>
  <c r="B43" i="5"/>
  <c r="B44" i="5"/>
  <c r="B45" i="5"/>
  <c r="B46" i="5"/>
  <c r="B47" i="5"/>
  <c r="B48" i="5"/>
  <c r="B49" i="5"/>
  <c r="B42" i="5"/>
  <c r="A75" i="5"/>
  <c r="A76" i="5"/>
  <c r="A77" i="5"/>
  <c r="A78" i="5"/>
  <c r="A79" i="5"/>
  <c r="A80" i="5"/>
  <c r="A81" i="5"/>
  <c r="A74" i="5"/>
  <c r="A67" i="5"/>
  <c r="A68" i="5"/>
  <c r="A69" i="5"/>
  <c r="A70" i="5"/>
  <c r="A71" i="5"/>
  <c r="A72" i="5"/>
  <c r="A73" i="5"/>
  <c r="A66" i="5"/>
  <c r="A59" i="5"/>
  <c r="A60" i="5"/>
  <c r="A61" i="5"/>
  <c r="A62" i="5"/>
  <c r="A63" i="5"/>
  <c r="A64" i="5"/>
  <c r="A65" i="5"/>
  <c r="A58" i="5"/>
  <c r="A51" i="5"/>
  <c r="A52" i="5"/>
  <c r="A53" i="5"/>
  <c r="A54" i="5"/>
  <c r="A55" i="5"/>
  <c r="A56" i="5"/>
  <c r="A57" i="5"/>
  <c r="A50" i="5"/>
  <c r="A43" i="5"/>
  <c r="A44" i="5"/>
  <c r="A45" i="5"/>
  <c r="A46" i="5"/>
  <c r="A47" i="5"/>
  <c r="A48" i="5"/>
  <c r="A49" i="5"/>
  <c r="A42" i="5"/>
  <c r="F35" i="5"/>
  <c r="F36" i="5"/>
  <c r="F37" i="5"/>
  <c r="F38" i="5"/>
  <c r="F39" i="5"/>
  <c r="F40" i="5"/>
  <c r="F41" i="5"/>
  <c r="F34" i="5"/>
  <c r="C35" i="5"/>
  <c r="D35" i="5"/>
  <c r="E35" i="5"/>
  <c r="C36" i="5"/>
  <c r="D36" i="5"/>
  <c r="E36" i="5"/>
  <c r="C37" i="5"/>
  <c r="D37" i="5"/>
  <c r="E37" i="5"/>
  <c r="C38" i="5"/>
  <c r="D38" i="5"/>
  <c r="E38" i="5"/>
  <c r="C39" i="5"/>
  <c r="D39" i="5"/>
  <c r="E39" i="5"/>
  <c r="C40" i="5"/>
  <c r="D40" i="5"/>
  <c r="E40" i="5"/>
  <c r="C41" i="5"/>
  <c r="D41" i="5"/>
  <c r="E41" i="5"/>
  <c r="D34" i="5"/>
  <c r="E34" i="5"/>
  <c r="C34" i="5"/>
  <c r="F27" i="5"/>
  <c r="F28" i="5"/>
  <c r="F29" i="5"/>
  <c r="F30" i="5"/>
  <c r="F31" i="5"/>
  <c r="F32" i="5"/>
  <c r="F33" i="5"/>
  <c r="F26" i="5"/>
  <c r="C27" i="5"/>
  <c r="D27" i="5"/>
  <c r="E27" i="5"/>
  <c r="C28" i="5"/>
  <c r="D28" i="5"/>
  <c r="E28" i="5"/>
  <c r="C29" i="5"/>
  <c r="D29" i="5"/>
  <c r="E29" i="5"/>
  <c r="C30" i="5"/>
  <c r="D30" i="5"/>
  <c r="E30" i="5"/>
  <c r="C31" i="5"/>
  <c r="D31" i="5"/>
  <c r="E31" i="5"/>
  <c r="C32" i="5"/>
  <c r="D32" i="5"/>
  <c r="E32" i="5"/>
  <c r="C33" i="5"/>
  <c r="D33" i="5"/>
  <c r="E33" i="5"/>
  <c r="D26" i="5"/>
  <c r="E26" i="5"/>
  <c r="C26" i="5"/>
  <c r="F19" i="5"/>
  <c r="F20" i="5"/>
  <c r="F21" i="5"/>
  <c r="F22" i="5"/>
  <c r="F23" i="5"/>
  <c r="F24" i="5"/>
  <c r="F25" i="5"/>
  <c r="F18" i="5"/>
  <c r="C19" i="5"/>
  <c r="D19" i="5"/>
  <c r="E19" i="5"/>
  <c r="C20" i="5"/>
  <c r="D20" i="5"/>
  <c r="E20" i="5"/>
  <c r="C21" i="5"/>
  <c r="D21" i="5"/>
  <c r="E21" i="5"/>
  <c r="C22" i="5"/>
  <c r="D22" i="5"/>
  <c r="E22" i="5"/>
  <c r="C23" i="5"/>
  <c r="D23" i="5"/>
  <c r="E23" i="5"/>
  <c r="C24" i="5"/>
  <c r="D24" i="5"/>
  <c r="E24" i="5"/>
  <c r="C25" i="5"/>
  <c r="D25" i="5"/>
  <c r="E25" i="5"/>
  <c r="D18" i="5"/>
  <c r="E18" i="5"/>
  <c r="C18" i="5"/>
  <c r="C11" i="5"/>
  <c r="D11" i="5"/>
  <c r="E11" i="5"/>
  <c r="C12" i="5"/>
  <c r="D12" i="5"/>
  <c r="E12" i="5"/>
  <c r="C13" i="5"/>
  <c r="D13" i="5"/>
  <c r="E13" i="5"/>
  <c r="C14" i="5"/>
  <c r="D14" i="5"/>
  <c r="E14" i="5"/>
  <c r="C15" i="5"/>
  <c r="D15" i="5"/>
  <c r="E15" i="5"/>
  <c r="C16" i="5"/>
  <c r="D16" i="5"/>
  <c r="E16" i="5"/>
  <c r="C17" i="5"/>
  <c r="D17" i="5"/>
  <c r="E17" i="5"/>
  <c r="D10" i="5"/>
  <c r="E10" i="5"/>
  <c r="C10" i="5"/>
  <c r="F11" i="5"/>
  <c r="F12" i="5"/>
  <c r="F13" i="5"/>
  <c r="F14" i="5"/>
  <c r="F15" i="5"/>
  <c r="F16" i="5"/>
  <c r="F17" i="5"/>
  <c r="F10" i="5"/>
  <c r="C3" i="5"/>
  <c r="D3" i="5"/>
  <c r="E3" i="5"/>
  <c r="F3" i="5"/>
  <c r="C4" i="5"/>
  <c r="D4" i="5"/>
  <c r="E4" i="5"/>
  <c r="F4" i="5"/>
  <c r="C5" i="5"/>
  <c r="D5" i="5"/>
  <c r="E5" i="5"/>
  <c r="F5" i="5"/>
  <c r="C6" i="5"/>
  <c r="D6" i="5"/>
  <c r="E6" i="5"/>
  <c r="F6" i="5"/>
  <c r="C7" i="5"/>
  <c r="D7" i="5"/>
  <c r="E7" i="5"/>
  <c r="F7" i="5"/>
  <c r="C8" i="5"/>
  <c r="D8" i="5"/>
  <c r="E8" i="5"/>
  <c r="F8" i="5"/>
  <c r="C9" i="5"/>
  <c r="D9" i="5"/>
  <c r="E9" i="5"/>
  <c r="F9" i="5"/>
  <c r="F2" i="5"/>
  <c r="D2" i="5"/>
  <c r="E2" i="5"/>
  <c r="B35" i="5"/>
  <c r="B36" i="5"/>
  <c r="B37" i="5"/>
  <c r="B38" i="5"/>
  <c r="B39" i="5"/>
  <c r="B40" i="5"/>
  <c r="B41" i="5"/>
  <c r="B34" i="5"/>
  <c r="B27" i="5"/>
  <c r="B28" i="5"/>
  <c r="B29" i="5"/>
  <c r="B30" i="5"/>
  <c r="B31" i="5"/>
  <c r="B32" i="5"/>
  <c r="B33" i="5"/>
  <c r="B26" i="5"/>
  <c r="B19" i="5"/>
  <c r="B20" i="5"/>
  <c r="B21" i="5"/>
  <c r="B22" i="5"/>
  <c r="B23" i="5"/>
  <c r="B24" i="5"/>
  <c r="B25" i="5"/>
  <c r="B18" i="5"/>
  <c r="B11" i="5"/>
  <c r="B12" i="5"/>
  <c r="B13" i="5"/>
  <c r="B14" i="5"/>
  <c r="B15" i="5"/>
  <c r="B16" i="5"/>
  <c r="B17" i="5"/>
  <c r="B10" i="5"/>
  <c r="A35" i="5"/>
  <c r="A36" i="5"/>
  <c r="A37" i="5"/>
  <c r="A38" i="5"/>
  <c r="A39" i="5"/>
  <c r="A40" i="5"/>
  <c r="A41" i="5"/>
  <c r="A34" i="5"/>
  <c r="A27" i="5"/>
  <c r="A28" i="5"/>
  <c r="A29" i="5"/>
  <c r="A30" i="5"/>
  <c r="A31" i="5"/>
  <c r="A32" i="5"/>
  <c r="A33" i="5"/>
  <c r="A26" i="5"/>
  <c r="A19" i="5"/>
  <c r="A20" i="5"/>
  <c r="A21" i="5"/>
  <c r="A22" i="5"/>
  <c r="A23" i="5"/>
  <c r="A24" i="5"/>
  <c r="A25" i="5"/>
  <c r="A18" i="5"/>
  <c r="A17" i="5"/>
  <c r="A11" i="5"/>
  <c r="A12" i="5"/>
  <c r="A13" i="5"/>
  <c r="A14" i="5"/>
  <c r="A15" i="5"/>
  <c r="A16" i="5"/>
  <c r="A10" i="5"/>
  <c r="C2" i="5"/>
  <c r="B9" i="5"/>
  <c r="B8" i="5"/>
  <c r="B7" i="5"/>
  <c r="B6" i="5"/>
  <c r="B5" i="5"/>
  <c r="B4" i="5"/>
  <c r="B3" i="5"/>
  <c r="B2" i="5"/>
  <c r="B10" i="2"/>
  <c r="B11" i="2"/>
  <c r="B13" i="2"/>
  <c r="B8" i="2"/>
  <c r="B12" i="2"/>
  <c r="B9" i="2"/>
  <c r="C431" i="5" l="1"/>
  <c r="B23" i="4"/>
  <c r="D420" i="5"/>
  <c r="D431" i="5"/>
  <c r="E420" i="5"/>
  <c r="E431" i="5"/>
  <c r="C420" i="5"/>
  <c r="C442" i="5" s="1"/>
  <c r="C404" i="5"/>
  <c r="E406" i="5"/>
  <c r="D405" i="5"/>
  <c r="B15" i="2"/>
  <c r="B14" i="2"/>
  <c r="C418" i="5"/>
  <c r="D418" i="5"/>
  <c r="E418" i="5"/>
  <c r="C419" i="5"/>
  <c r="D419" i="5"/>
  <c r="E419" i="5"/>
  <c r="C403" i="5"/>
  <c r="E404" i="5"/>
  <c r="E405" i="5"/>
  <c r="C402" i="5"/>
  <c r="E403" i="5"/>
  <c r="D404" i="5"/>
  <c r="C406" i="5"/>
  <c r="E402" i="5"/>
  <c r="D403" i="5"/>
  <c r="C405" i="5"/>
  <c r="D406" i="5"/>
  <c r="D402" i="5"/>
  <c r="D442" i="5" l="1"/>
  <c r="E442" i="5"/>
  <c r="C427" i="5"/>
  <c r="D427" i="5"/>
  <c r="E427" i="5"/>
  <c r="C423" i="5"/>
  <c r="D423" i="5"/>
  <c r="E423" i="5"/>
  <c r="E430" i="5"/>
  <c r="E441" i="5" s="1"/>
  <c r="D430" i="5"/>
  <c r="D441" i="5" s="1"/>
  <c r="D15" i="2" s="1"/>
  <c r="D29" i="6" s="1"/>
  <c r="C430" i="5"/>
  <c r="C441" i="5" s="1"/>
  <c r="C15" i="2" s="1"/>
  <c r="C29" i="6" s="1"/>
  <c r="E426" i="5"/>
  <c r="D426" i="5"/>
  <c r="C426" i="5"/>
  <c r="D425" i="5"/>
  <c r="E425" i="5"/>
  <c r="C425" i="5"/>
  <c r="E428" i="5"/>
  <c r="C428" i="5"/>
  <c r="D428" i="5"/>
  <c r="E424" i="5"/>
  <c r="C424" i="5"/>
  <c r="D424" i="5"/>
  <c r="D429" i="5"/>
  <c r="D440" i="5" s="1"/>
  <c r="D14" i="2" s="1"/>
  <c r="D28" i="6" s="1"/>
  <c r="E429" i="5"/>
  <c r="E440" i="5" s="1"/>
  <c r="C429" i="5"/>
  <c r="C440" i="5" s="1"/>
  <c r="C14" i="2" s="1"/>
  <c r="C28" i="6" s="1"/>
  <c r="C417" i="5"/>
  <c r="D417" i="5"/>
  <c r="E417" i="5"/>
  <c r="C413" i="5"/>
  <c r="D413" i="5"/>
  <c r="E413" i="5"/>
  <c r="C416" i="5"/>
  <c r="D416" i="5"/>
  <c r="E416" i="5"/>
  <c r="C412" i="5"/>
  <c r="D412" i="5"/>
  <c r="E412" i="5"/>
  <c r="C415" i="5"/>
  <c r="D415" i="5"/>
  <c r="E415" i="5"/>
  <c r="C414" i="5"/>
  <c r="D414" i="5"/>
  <c r="E414" i="5"/>
  <c r="C407" i="5"/>
  <c r="C16" i="2" s="1"/>
  <c r="D407" i="5"/>
  <c r="D16" i="2" s="1"/>
  <c r="E407" i="5"/>
  <c r="D437" i="5" l="1"/>
  <c r="D11" i="2" s="1"/>
  <c r="E439" i="5"/>
  <c r="C434" i="5"/>
  <c r="C8" i="2" s="1"/>
  <c r="D439" i="5"/>
  <c r="D13" i="2" s="1"/>
  <c r="D27" i="6" s="1"/>
  <c r="E437" i="5"/>
  <c r="C437" i="5"/>
  <c r="C11" i="2" s="1"/>
  <c r="C25" i="6" s="1"/>
  <c r="E436" i="5"/>
  <c r="C435" i="5"/>
  <c r="C9" i="2" s="1"/>
  <c r="C23" i="6" s="1"/>
  <c r="D438" i="5"/>
  <c r="D12" i="2" s="1"/>
  <c r="D26" i="6" s="1"/>
  <c r="C436" i="5"/>
  <c r="C10" i="2" s="1"/>
  <c r="C24" i="6" s="1"/>
  <c r="D434" i="5"/>
  <c r="D8" i="2" s="1"/>
  <c r="E438" i="5"/>
  <c r="D435" i="5"/>
  <c r="D9" i="2" s="1"/>
  <c r="D23" i="6" s="1"/>
  <c r="E434" i="5"/>
  <c r="C438" i="5"/>
  <c r="C12" i="2" s="1"/>
  <c r="C26" i="6" s="1"/>
  <c r="D436" i="5"/>
  <c r="D10" i="2" s="1"/>
  <c r="D24" i="6" s="1"/>
  <c r="E435" i="5"/>
  <c r="C439" i="5"/>
  <c r="C13" i="2" s="1"/>
  <c r="C27" i="6" s="1"/>
  <c r="D25" i="6" l="1"/>
  <c r="D22" i="6"/>
  <c r="C22" i="6"/>
  <c r="U32" i="2"/>
  <c r="V32" i="2"/>
  <c r="T32" i="2"/>
  <c r="V16" i="2"/>
  <c r="U16" i="2"/>
  <c r="T16" i="2"/>
  <c r="BH205" i="1"/>
  <c r="BG205" i="1"/>
  <c r="BF205" i="1"/>
  <c r="BE205" i="1"/>
  <c r="BD205" i="1"/>
  <c r="BC205" i="1"/>
  <c r="BB205" i="1"/>
  <c r="BA205" i="1"/>
  <c r="AZ205" i="1"/>
  <c r="BH184" i="1"/>
  <c r="BG184" i="1"/>
  <c r="BF184" i="1"/>
  <c r="BE184" i="1"/>
  <c r="BD184" i="1"/>
  <c r="BC184" i="1"/>
  <c r="BB184" i="1"/>
  <c r="BA184" i="1"/>
  <c r="AZ184" i="1"/>
  <c r="BH163" i="1"/>
  <c r="BG163" i="1"/>
  <c r="BF163" i="1"/>
  <c r="BE163" i="1"/>
  <c r="BD163" i="1"/>
  <c r="BC163" i="1"/>
  <c r="BB163" i="1"/>
  <c r="BA163" i="1"/>
  <c r="AZ163" i="1"/>
  <c r="BH142" i="1"/>
  <c r="BG142" i="1"/>
  <c r="BF142" i="1"/>
  <c r="BE142" i="1"/>
  <c r="BD142" i="1"/>
  <c r="BC142" i="1"/>
  <c r="BB142" i="1"/>
  <c r="BA142" i="1"/>
  <c r="AZ142" i="1"/>
  <c r="BH121" i="1"/>
  <c r="BG121" i="1"/>
  <c r="BF121" i="1"/>
  <c r="BE121" i="1"/>
  <c r="BD121" i="1"/>
  <c r="BC121" i="1"/>
  <c r="BB121" i="1"/>
  <c r="BA121" i="1"/>
  <c r="AZ121" i="1"/>
  <c r="BH100" i="1"/>
  <c r="BG100" i="1"/>
  <c r="BF100" i="1"/>
  <c r="BE100" i="1"/>
  <c r="BD100" i="1"/>
  <c r="BC100" i="1"/>
  <c r="BB100" i="1"/>
  <c r="BA100" i="1"/>
  <c r="AZ100" i="1"/>
  <c r="BH79" i="1"/>
  <c r="BG79" i="1"/>
  <c r="BF79" i="1"/>
  <c r="BE79" i="1"/>
  <c r="BD79" i="1"/>
  <c r="BC79" i="1"/>
  <c r="BB79" i="1"/>
  <c r="BA79" i="1"/>
  <c r="AZ79" i="1"/>
  <c r="BH58" i="1"/>
  <c r="BG58" i="1"/>
  <c r="BF58" i="1"/>
  <c r="BE58" i="1"/>
  <c r="BD58" i="1"/>
  <c r="BC58" i="1"/>
  <c r="BB58" i="1"/>
  <c r="BA58" i="1"/>
  <c r="AZ58" i="1"/>
  <c r="BH37" i="1"/>
  <c r="BG37" i="1"/>
  <c r="BF37" i="1"/>
  <c r="BE37" i="1"/>
  <c r="BD37" i="1"/>
  <c r="BC37" i="1"/>
  <c r="BB37" i="1"/>
  <c r="BA37" i="1"/>
  <c r="AZ37" i="1"/>
  <c r="AV205" i="1"/>
  <c r="AU205" i="1"/>
  <c r="AT205" i="1"/>
  <c r="AS205" i="1"/>
  <c r="AR205" i="1"/>
  <c r="AQ205" i="1"/>
  <c r="AP205" i="1"/>
  <c r="AO205" i="1"/>
  <c r="AN205" i="1"/>
  <c r="AV184" i="1"/>
  <c r="AU184" i="1"/>
  <c r="AT184" i="1"/>
  <c r="AS184" i="1"/>
  <c r="AR184" i="1"/>
  <c r="AQ184" i="1"/>
  <c r="AP184" i="1"/>
  <c r="AO184" i="1"/>
  <c r="AN184" i="1"/>
  <c r="AV163" i="1"/>
  <c r="AU163" i="1"/>
  <c r="AT163" i="1"/>
  <c r="AS163" i="1"/>
  <c r="AR163" i="1"/>
  <c r="AQ163" i="1"/>
  <c r="AP163" i="1"/>
  <c r="AO163" i="1"/>
  <c r="AN163" i="1"/>
  <c r="AV142" i="1"/>
  <c r="AU142" i="1"/>
  <c r="AT142" i="1"/>
  <c r="AS142" i="1"/>
  <c r="AR142" i="1"/>
  <c r="AQ142" i="1"/>
  <c r="AP142" i="1"/>
  <c r="AO142" i="1"/>
  <c r="AN142" i="1"/>
  <c r="AV121" i="1"/>
  <c r="AU121" i="1"/>
  <c r="AT121" i="1"/>
  <c r="AS121" i="1"/>
  <c r="AR121" i="1"/>
  <c r="AQ121" i="1"/>
  <c r="AP121" i="1"/>
  <c r="AO121" i="1"/>
  <c r="AN121" i="1"/>
  <c r="AV100" i="1"/>
  <c r="AU100" i="1"/>
  <c r="AT100" i="1"/>
  <c r="AS100" i="1"/>
  <c r="AR100" i="1"/>
  <c r="AQ100" i="1"/>
  <c r="AP100" i="1"/>
  <c r="AO100" i="1"/>
  <c r="AN100" i="1"/>
  <c r="AV79" i="1"/>
  <c r="AU79" i="1"/>
  <c r="AT79" i="1"/>
  <c r="AS79" i="1"/>
  <c r="AR79" i="1"/>
  <c r="AQ79" i="1"/>
  <c r="AP79" i="1"/>
  <c r="AO79" i="1"/>
  <c r="AN79" i="1"/>
  <c r="AV58" i="1"/>
  <c r="AU58" i="1"/>
  <c r="AT58" i="1"/>
  <c r="AS58" i="1"/>
  <c r="AR58" i="1"/>
  <c r="AQ58" i="1"/>
  <c r="AP58" i="1"/>
  <c r="AO58" i="1"/>
  <c r="AN58" i="1"/>
  <c r="AV37" i="1"/>
  <c r="AU37" i="1"/>
  <c r="AT37" i="1"/>
  <c r="AS37" i="1"/>
  <c r="AR37" i="1"/>
  <c r="AQ37" i="1"/>
  <c r="AP37" i="1"/>
  <c r="AO37" i="1"/>
  <c r="AN37" i="1"/>
  <c r="AJ205" i="1"/>
  <c r="AI205" i="1"/>
  <c r="AH205" i="1"/>
  <c r="AG205" i="1"/>
  <c r="AF205" i="1"/>
  <c r="AE205" i="1"/>
  <c r="AD205" i="1"/>
  <c r="AC205" i="1"/>
  <c r="AB205" i="1"/>
  <c r="AJ184" i="1"/>
  <c r="AI184" i="1"/>
  <c r="AH184" i="1"/>
  <c r="AG184" i="1"/>
  <c r="AF184" i="1"/>
  <c r="AE184" i="1"/>
  <c r="AD184" i="1"/>
  <c r="AC184" i="1"/>
  <c r="AB184" i="1"/>
  <c r="AJ163" i="1"/>
  <c r="AI163" i="1"/>
  <c r="AH163" i="1"/>
  <c r="AG163" i="1"/>
  <c r="AF163" i="1"/>
  <c r="AE163" i="1"/>
  <c r="AD163" i="1"/>
  <c r="AC163" i="1"/>
  <c r="AB163" i="1"/>
  <c r="AJ142" i="1"/>
  <c r="AI142" i="1"/>
  <c r="AH142" i="1"/>
  <c r="AG142" i="1"/>
  <c r="AF142" i="1"/>
  <c r="AE142" i="1"/>
  <c r="AD142" i="1"/>
  <c r="AC142" i="1"/>
  <c r="AB142" i="1"/>
  <c r="AJ121" i="1"/>
  <c r="AI121" i="1"/>
  <c r="AH121" i="1"/>
  <c r="AG121" i="1"/>
  <c r="AF121" i="1"/>
  <c r="AE121" i="1"/>
  <c r="AD121" i="1"/>
  <c r="AC121" i="1"/>
  <c r="AB121" i="1"/>
  <c r="AJ100" i="1"/>
  <c r="AI100" i="1"/>
  <c r="AH100" i="1"/>
  <c r="AG100" i="1"/>
  <c r="AF100" i="1"/>
  <c r="AE100" i="1"/>
  <c r="AD100" i="1"/>
  <c r="AC100" i="1"/>
  <c r="AB100" i="1"/>
  <c r="AJ79" i="1"/>
  <c r="AI79" i="1"/>
  <c r="AH79" i="1"/>
  <c r="AG79" i="1"/>
  <c r="AF79" i="1"/>
  <c r="AE79" i="1"/>
  <c r="AD79" i="1"/>
  <c r="AC79" i="1"/>
  <c r="AB79" i="1"/>
  <c r="AJ58" i="1"/>
  <c r="AI58" i="1"/>
  <c r="AH58" i="1"/>
  <c r="AG58" i="1"/>
  <c r="AF58" i="1"/>
  <c r="AE58" i="1"/>
  <c r="AD58" i="1"/>
  <c r="AC58" i="1"/>
  <c r="AB58" i="1"/>
  <c r="AJ37" i="1"/>
  <c r="AI37" i="1"/>
  <c r="AH37" i="1"/>
  <c r="AG37" i="1"/>
  <c r="AF37" i="1"/>
  <c r="AE37" i="1"/>
  <c r="AD37" i="1"/>
  <c r="AC37" i="1"/>
  <c r="AB37" i="1"/>
  <c r="X205" i="1"/>
  <c r="W205" i="1"/>
  <c r="V205" i="1"/>
  <c r="U205" i="1"/>
  <c r="T205" i="1"/>
  <c r="S205" i="1"/>
  <c r="R205" i="1"/>
  <c r="Q205" i="1"/>
  <c r="P205" i="1"/>
  <c r="X184" i="1"/>
  <c r="W184" i="1"/>
  <c r="V184" i="1"/>
  <c r="U184" i="1"/>
  <c r="T184" i="1"/>
  <c r="S184" i="1"/>
  <c r="R184" i="1"/>
  <c r="Q184" i="1"/>
  <c r="P184" i="1"/>
  <c r="X163" i="1"/>
  <c r="W163" i="1"/>
  <c r="V163" i="1"/>
  <c r="U163" i="1"/>
  <c r="T163" i="1"/>
  <c r="S163" i="1"/>
  <c r="R163" i="1"/>
  <c r="Q163" i="1"/>
  <c r="P163" i="1"/>
  <c r="X142" i="1"/>
  <c r="W142" i="1"/>
  <c r="V142" i="1"/>
  <c r="U142" i="1"/>
  <c r="T142" i="1"/>
  <c r="S142" i="1"/>
  <c r="R142" i="1"/>
  <c r="Q142" i="1"/>
  <c r="P142" i="1"/>
  <c r="X121" i="1"/>
  <c r="W121" i="1"/>
  <c r="V121" i="1"/>
  <c r="U121" i="1"/>
  <c r="T121" i="1"/>
  <c r="S121" i="1"/>
  <c r="R121" i="1"/>
  <c r="Q121" i="1"/>
  <c r="P121" i="1"/>
  <c r="X100" i="1"/>
  <c r="W100" i="1"/>
  <c r="V100" i="1"/>
  <c r="U100" i="1"/>
  <c r="T100" i="1"/>
  <c r="S100" i="1"/>
  <c r="R100" i="1"/>
  <c r="Q100" i="1"/>
  <c r="P100" i="1"/>
  <c r="X79" i="1"/>
  <c r="W79" i="1"/>
  <c r="V79" i="1"/>
  <c r="U79" i="1"/>
  <c r="T79" i="1"/>
  <c r="S79" i="1"/>
  <c r="R79" i="1"/>
  <c r="Q79" i="1"/>
  <c r="P79" i="1"/>
  <c r="X58" i="1"/>
  <c r="W58" i="1"/>
  <c r="V58" i="1"/>
  <c r="U58" i="1"/>
  <c r="T58" i="1"/>
  <c r="S58" i="1"/>
  <c r="R58" i="1"/>
  <c r="Q58" i="1"/>
  <c r="P58" i="1"/>
  <c r="X37" i="1"/>
  <c r="W37" i="1"/>
  <c r="V37" i="1"/>
  <c r="U37" i="1"/>
  <c r="T37" i="1"/>
  <c r="S37" i="1"/>
  <c r="R37" i="1"/>
  <c r="Q37" i="1"/>
  <c r="P37" i="1"/>
  <c r="F205" i="1"/>
  <c r="L205" i="1"/>
  <c r="K205" i="1"/>
  <c r="J205" i="1"/>
  <c r="I205" i="1"/>
  <c r="H205" i="1"/>
  <c r="G205" i="1"/>
  <c r="E205" i="1"/>
  <c r="D205" i="1"/>
  <c r="L184" i="1"/>
  <c r="K184" i="1"/>
  <c r="J184" i="1"/>
  <c r="I184" i="1"/>
  <c r="H184" i="1"/>
  <c r="G184" i="1"/>
  <c r="F184" i="1"/>
  <c r="E184" i="1"/>
  <c r="D184" i="1"/>
  <c r="L163" i="1"/>
  <c r="K163" i="1"/>
  <c r="J163" i="1"/>
  <c r="I163" i="1"/>
  <c r="H163" i="1"/>
  <c r="G163" i="1"/>
  <c r="F163" i="1"/>
  <c r="E163" i="1"/>
  <c r="D163" i="1"/>
  <c r="L142" i="1"/>
  <c r="K142" i="1"/>
  <c r="J142" i="1"/>
  <c r="I142" i="1"/>
  <c r="H142" i="1"/>
  <c r="G142" i="1"/>
  <c r="F142" i="1"/>
  <c r="E142" i="1"/>
  <c r="D142" i="1"/>
  <c r="L121" i="1"/>
  <c r="K121" i="1"/>
  <c r="J121" i="1"/>
  <c r="I121" i="1"/>
  <c r="H121" i="1"/>
  <c r="G121" i="1"/>
  <c r="F121" i="1"/>
  <c r="E121" i="1"/>
  <c r="D121" i="1"/>
  <c r="L100" i="1"/>
  <c r="K100" i="1"/>
  <c r="J100" i="1"/>
  <c r="I100" i="1"/>
  <c r="H100" i="1"/>
  <c r="G100" i="1"/>
  <c r="F100" i="1"/>
  <c r="E100" i="1"/>
  <c r="D100" i="1"/>
  <c r="L79" i="1"/>
  <c r="K79" i="1"/>
  <c r="J79" i="1"/>
  <c r="I79" i="1"/>
  <c r="H79" i="1"/>
  <c r="G79" i="1"/>
  <c r="F79" i="1"/>
  <c r="E79" i="1"/>
  <c r="D79" i="1"/>
  <c r="L58" i="1"/>
  <c r="K58" i="1"/>
  <c r="J58" i="1"/>
  <c r="I58" i="1"/>
  <c r="H58" i="1"/>
  <c r="G58" i="1"/>
  <c r="F58" i="1"/>
  <c r="E58" i="1"/>
  <c r="D58" i="1"/>
  <c r="D37" i="1"/>
  <c r="L37" i="1"/>
  <c r="K37" i="1"/>
  <c r="J37" i="1"/>
  <c r="I37" i="1"/>
  <c r="H37" i="1"/>
  <c r="G37" i="1"/>
  <c r="F37" i="1"/>
  <c r="E37" i="1"/>
  <c r="BA16" i="1"/>
  <c r="BB16" i="1"/>
  <c r="BC16" i="1"/>
  <c r="BD16" i="1"/>
  <c r="BE16" i="1"/>
  <c r="BF16" i="1"/>
  <c r="BG16" i="1"/>
  <c r="BH16" i="1"/>
  <c r="AZ16" i="1"/>
  <c r="AO16" i="1"/>
  <c r="AP16" i="1"/>
  <c r="AQ16" i="1"/>
  <c r="AR16" i="1"/>
  <c r="AS16" i="1"/>
  <c r="AT16" i="1"/>
  <c r="AU16" i="1"/>
  <c r="AV16" i="1"/>
  <c r="AN16" i="1"/>
  <c r="AC16" i="1"/>
  <c r="AD16" i="1"/>
  <c r="AE16" i="1"/>
  <c r="AF16" i="1"/>
  <c r="AG16" i="1"/>
  <c r="AH16" i="1"/>
  <c r="AI16" i="1"/>
  <c r="AJ16" i="1"/>
  <c r="AB16" i="1"/>
  <c r="Q16" i="1"/>
  <c r="R16" i="1"/>
  <c r="S16" i="1"/>
  <c r="T16" i="1"/>
  <c r="U16" i="1"/>
  <c r="V16" i="1"/>
  <c r="W16" i="1"/>
  <c r="X16" i="1"/>
  <c r="P16" i="1"/>
  <c r="E16" i="1"/>
  <c r="F16" i="1"/>
  <c r="G16" i="1"/>
  <c r="H16" i="1"/>
  <c r="I16" i="1"/>
  <c r="J16" i="1"/>
  <c r="K16" i="1"/>
  <c r="L16" i="1"/>
  <c r="D16" i="1"/>
  <c r="X16" i="2" l="1"/>
  <c r="AC4" i="2"/>
  <c r="AD4" i="2"/>
  <c r="AC5" i="2"/>
  <c r="AD5" i="2"/>
  <c r="AC6" i="2"/>
  <c r="AD6" i="2"/>
  <c r="AC7" i="2"/>
  <c r="AD7" i="2"/>
  <c r="AC10" i="2"/>
  <c r="AD10" i="2"/>
  <c r="AC11" i="2"/>
  <c r="AD11" i="2"/>
  <c r="AC12" i="2"/>
  <c r="AD12" i="2"/>
  <c r="AC13" i="2"/>
  <c r="AD13" i="2"/>
  <c r="AC14" i="2"/>
  <c r="AD14" i="2"/>
  <c r="AC15" i="2"/>
  <c r="AD15" i="2"/>
  <c r="AC16" i="2"/>
  <c r="AD16" i="2"/>
  <c r="AC17" i="2"/>
  <c r="AD17" i="2"/>
  <c r="AC18" i="2"/>
  <c r="AD18" i="2"/>
  <c r="AC19" i="2"/>
  <c r="AD19" i="2"/>
  <c r="AC20" i="2"/>
  <c r="AD20" i="2"/>
  <c r="AC21" i="2"/>
  <c r="AD21" i="2"/>
  <c r="AC22" i="2"/>
  <c r="AD22" i="2"/>
  <c r="AC23" i="2"/>
  <c r="AD23" i="2"/>
  <c r="AC24" i="2"/>
  <c r="AD24" i="2"/>
  <c r="AC25" i="2"/>
  <c r="AD25" i="2"/>
  <c r="AC26" i="2"/>
  <c r="AD26" i="2"/>
  <c r="AC27" i="2"/>
  <c r="AD27" i="2"/>
  <c r="AC28" i="2"/>
  <c r="AD28" i="2"/>
  <c r="AC29" i="2"/>
  <c r="AD29" i="2"/>
  <c r="AC30" i="2"/>
  <c r="AD30" i="2"/>
  <c r="AC31" i="2"/>
  <c r="AD31" i="2"/>
  <c r="AC32" i="2"/>
  <c r="AD32" i="2"/>
  <c r="AC33" i="2"/>
  <c r="AD33" i="2"/>
  <c r="AC34" i="2"/>
  <c r="AD34" i="2"/>
  <c r="AC35" i="2"/>
  <c r="AD35" i="2"/>
  <c r="AC36" i="2"/>
  <c r="AD36" i="2"/>
  <c r="AC37" i="2"/>
  <c r="AD37" i="2"/>
  <c r="AC38" i="2"/>
  <c r="AD38" i="2"/>
  <c r="AC39" i="2"/>
  <c r="AD39" i="2"/>
  <c r="AC40" i="2"/>
  <c r="AD40" i="2"/>
  <c r="AC41" i="2"/>
  <c r="AD41" i="2"/>
  <c r="AC42" i="2"/>
  <c r="AD42" i="2"/>
  <c r="AC43" i="2"/>
  <c r="AD43" i="2"/>
  <c r="AC44" i="2"/>
  <c r="AD44" i="2"/>
  <c r="AC45" i="2"/>
  <c r="AD45" i="2"/>
  <c r="AC46" i="2"/>
  <c r="AD46" i="2"/>
  <c r="AC47" i="2"/>
  <c r="AD47" i="2"/>
  <c r="AC48" i="2"/>
  <c r="AD48" i="2"/>
  <c r="AC49" i="2"/>
  <c r="AD49" i="2"/>
  <c r="AC50" i="2"/>
  <c r="AD50" i="2"/>
  <c r="AC51" i="2"/>
  <c r="AD51" i="2"/>
  <c r="AB51" i="2"/>
  <c r="AB50" i="2"/>
  <c r="AB49" i="2"/>
  <c r="AB46" i="2"/>
  <c r="AB45" i="2"/>
  <c r="AB44"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7" i="2"/>
  <c r="AB6" i="2"/>
  <c r="AB5" i="2"/>
  <c r="AB2" i="2"/>
  <c r="AC2" i="2"/>
  <c r="AD2" i="2"/>
  <c r="T10" i="2" l="1"/>
  <c r="T9" i="2"/>
  <c r="T8" i="2"/>
  <c r="T12" i="2"/>
  <c r="U14" i="2"/>
  <c r="U12" i="2"/>
  <c r="U10" i="2"/>
  <c r="U8" i="2"/>
  <c r="T13" i="2"/>
  <c r="V15" i="2"/>
  <c r="V13" i="2"/>
  <c r="V11" i="2"/>
  <c r="V9" i="2"/>
  <c r="U15" i="2"/>
  <c r="U13" i="2"/>
  <c r="U11" i="2"/>
  <c r="U9" i="2"/>
  <c r="T11" i="2"/>
  <c r="V14" i="2"/>
  <c r="V12" i="2"/>
  <c r="V10" i="2"/>
  <c r="V8" i="2"/>
  <c r="AA2" i="2"/>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X9" i="2" l="1"/>
  <c r="X10" i="2"/>
  <c r="X11" i="2"/>
  <c r="X12" i="2"/>
  <c r="X13" i="2"/>
  <c r="X8" i="2"/>
  <c r="BC206" i="1"/>
  <c r="B51" i="3" s="1"/>
  <c r="BD206" i="1"/>
  <c r="C51" i="3" s="1"/>
  <c r="BE206" i="1"/>
  <c r="D51" i="3" s="1"/>
  <c r="BF206" i="1"/>
  <c r="E51" i="3" s="1"/>
  <c r="BG206" i="1"/>
  <c r="F51" i="3" s="1"/>
  <c r="BH206" i="1"/>
  <c r="G51" i="3" s="1"/>
  <c r="AQ206" i="1"/>
  <c r="B50" i="3" s="1"/>
  <c r="I50" i="3" s="1"/>
  <c r="AR206" i="1"/>
  <c r="C50" i="3" s="1"/>
  <c r="AS206" i="1"/>
  <c r="D50" i="3" s="1"/>
  <c r="AT206" i="1"/>
  <c r="E50" i="3" s="1"/>
  <c r="AU206" i="1"/>
  <c r="F50" i="3" s="1"/>
  <c r="AV206" i="1"/>
  <c r="G50" i="3" s="1"/>
  <c r="AE206" i="1"/>
  <c r="B49" i="3" s="1"/>
  <c r="AF206" i="1"/>
  <c r="C49" i="3" s="1"/>
  <c r="AG206" i="1"/>
  <c r="D49" i="3" s="1"/>
  <c r="AH206" i="1"/>
  <c r="E49" i="3" s="1"/>
  <c r="AI206" i="1"/>
  <c r="F49" i="3" s="1"/>
  <c r="AJ206" i="1"/>
  <c r="G49" i="3" s="1"/>
  <c r="S206" i="1"/>
  <c r="B48" i="3" s="1"/>
  <c r="T206" i="1"/>
  <c r="C48" i="3" s="1"/>
  <c r="U206" i="1"/>
  <c r="D48" i="3" s="1"/>
  <c r="V206" i="1"/>
  <c r="E48" i="3" s="1"/>
  <c r="W206" i="1"/>
  <c r="F48" i="3" s="1"/>
  <c r="X206" i="1"/>
  <c r="G48" i="3" s="1"/>
  <c r="G206" i="1"/>
  <c r="B47" i="3" s="1"/>
  <c r="H206" i="1"/>
  <c r="C47" i="3" s="1"/>
  <c r="I206" i="1"/>
  <c r="D47" i="3" s="1"/>
  <c r="J206" i="1"/>
  <c r="E47" i="3" s="1"/>
  <c r="K206" i="1"/>
  <c r="F47" i="3" s="1"/>
  <c r="L206" i="1"/>
  <c r="G47" i="3" s="1"/>
  <c r="BC185" i="1"/>
  <c r="B46" i="3" s="1"/>
  <c r="BD185" i="1"/>
  <c r="C46" i="3" s="1"/>
  <c r="BE185" i="1"/>
  <c r="D46" i="3" s="1"/>
  <c r="BF185" i="1"/>
  <c r="E46" i="3" s="1"/>
  <c r="BG185" i="1"/>
  <c r="F46" i="3" s="1"/>
  <c r="BH185" i="1"/>
  <c r="G46" i="3" s="1"/>
  <c r="AQ185" i="1"/>
  <c r="B45" i="3" s="1"/>
  <c r="AR185" i="1"/>
  <c r="C45" i="3" s="1"/>
  <c r="AS185" i="1"/>
  <c r="D45" i="3" s="1"/>
  <c r="AT185" i="1"/>
  <c r="E45" i="3" s="1"/>
  <c r="AU185" i="1"/>
  <c r="F45" i="3" s="1"/>
  <c r="AV185" i="1"/>
  <c r="G45" i="3" s="1"/>
  <c r="AE185" i="1"/>
  <c r="B44" i="3" s="1"/>
  <c r="AF185" i="1"/>
  <c r="C44" i="3" s="1"/>
  <c r="AG185" i="1"/>
  <c r="D44" i="3" s="1"/>
  <c r="AH185" i="1"/>
  <c r="E44" i="3" s="1"/>
  <c r="AI185" i="1"/>
  <c r="F44" i="3" s="1"/>
  <c r="AJ185" i="1"/>
  <c r="G44" i="3" s="1"/>
  <c r="S185" i="1"/>
  <c r="B43" i="3" s="1"/>
  <c r="T185" i="1"/>
  <c r="C43" i="3" s="1"/>
  <c r="U185" i="1"/>
  <c r="D43" i="3" s="1"/>
  <c r="V185" i="1"/>
  <c r="E43" i="3" s="1"/>
  <c r="W185" i="1"/>
  <c r="F43" i="3" s="1"/>
  <c r="X185" i="1"/>
  <c r="G43" i="3" s="1"/>
  <c r="G185" i="1"/>
  <c r="B42" i="3" s="1"/>
  <c r="H185" i="1"/>
  <c r="C42" i="3" s="1"/>
  <c r="I185" i="1"/>
  <c r="D42" i="3" s="1"/>
  <c r="J185" i="1"/>
  <c r="E42" i="3" s="1"/>
  <c r="K185" i="1"/>
  <c r="F42" i="3" s="1"/>
  <c r="L185" i="1"/>
  <c r="G42" i="3" s="1"/>
  <c r="BC164" i="1"/>
  <c r="B41" i="3" s="1"/>
  <c r="BD164" i="1"/>
  <c r="C41" i="3" s="1"/>
  <c r="BE164" i="1"/>
  <c r="D41" i="3" s="1"/>
  <c r="BF164" i="1"/>
  <c r="E41" i="3" s="1"/>
  <c r="BG164" i="1"/>
  <c r="F41" i="3" s="1"/>
  <c r="BH164" i="1"/>
  <c r="G41" i="3" s="1"/>
  <c r="AQ164" i="1"/>
  <c r="B40" i="3" s="1"/>
  <c r="AR164" i="1"/>
  <c r="C40" i="3" s="1"/>
  <c r="AS164" i="1"/>
  <c r="D40" i="3" s="1"/>
  <c r="AT164" i="1"/>
  <c r="E40" i="3" s="1"/>
  <c r="AU164" i="1"/>
  <c r="F40" i="3" s="1"/>
  <c r="AV164" i="1"/>
  <c r="G40" i="3" s="1"/>
  <c r="AE164" i="1"/>
  <c r="B39" i="3" s="1"/>
  <c r="AF164" i="1"/>
  <c r="C39" i="3" s="1"/>
  <c r="AG164" i="1"/>
  <c r="D39" i="3" s="1"/>
  <c r="AH164" i="1"/>
  <c r="E39" i="3" s="1"/>
  <c r="AI164" i="1"/>
  <c r="F39" i="3" s="1"/>
  <c r="AJ164" i="1"/>
  <c r="G39" i="3" s="1"/>
  <c r="S164" i="1"/>
  <c r="B38" i="3" s="1"/>
  <c r="T164" i="1"/>
  <c r="C38" i="3" s="1"/>
  <c r="U164" i="1"/>
  <c r="D38" i="3" s="1"/>
  <c r="V164" i="1"/>
  <c r="E38" i="3" s="1"/>
  <c r="W164" i="1"/>
  <c r="F38" i="3" s="1"/>
  <c r="X164" i="1"/>
  <c r="G38" i="3" s="1"/>
  <c r="G164" i="1"/>
  <c r="B37" i="3" s="1"/>
  <c r="H164" i="1"/>
  <c r="C37" i="3" s="1"/>
  <c r="I164" i="1"/>
  <c r="D37" i="3" s="1"/>
  <c r="J164" i="1"/>
  <c r="E37" i="3" s="1"/>
  <c r="K164" i="1"/>
  <c r="F37" i="3" s="1"/>
  <c r="L164" i="1"/>
  <c r="G37" i="3" s="1"/>
  <c r="BC143" i="1"/>
  <c r="B36" i="3" s="1"/>
  <c r="BD143" i="1"/>
  <c r="C36" i="3" s="1"/>
  <c r="BE143" i="1"/>
  <c r="D36" i="3" s="1"/>
  <c r="BF143" i="1"/>
  <c r="E36" i="3" s="1"/>
  <c r="BG143" i="1"/>
  <c r="F36" i="3" s="1"/>
  <c r="BH143" i="1"/>
  <c r="G36" i="3" s="1"/>
  <c r="AQ143" i="1"/>
  <c r="B35" i="3" s="1"/>
  <c r="AR143" i="1"/>
  <c r="C35" i="3" s="1"/>
  <c r="AS143" i="1"/>
  <c r="D35" i="3" s="1"/>
  <c r="AT143" i="1"/>
  <c r="E35" i="3" s="1"/>
  <c r="AU143" i="1"/>
  <c r="F35" i="3" s="1"/>
  <c r="AV143" i="1"/>
  <c r="G35" i="3" s="1"/>
  <c r="AE143" i="1"/>
  <c r="B34" i="3" s="1"/>
  <c r="AF143" i="1"/>
  <c r="C34" i="3" s="1"/>
  <c r="AG143" i="1"/>
  <c r="D34" i="3" s="1"/>
  <c r="AH143" i="1"/>
  <c r="E34" i="3" s="1"/>
  <c r="AI143" i="1"/>
  <c r="F34" i="3" s="1"/>
  <c r="AJ143" i="1"/>
  <c r="G34" i="3" s="1"/>
  <c r="S143" i="1"/>
  <c r="B33" i="3" s="1"/>
  <c r="T143" i="1"/>
  <c r="C33" i="3" s="1"/>
  <c r="U143" i="1"/>
  <c r="D33" i="3" s="1"/>
  <c r="V143" i="1"/>
  <c r="E33" i="3" s="1"/>
  <c r="W143" i="1"/>
  <c r="F33" i="3" s="1"/>
  <c r="X143" i="1"/>
  <c r="G33" i="3" s="1"/>
  <c r="G143" i="1"/>
  <c r="B32" i="3" s="1"/>
  <c r="H143" i="1"/>
  <c r="C32" i="3" s="1"/>
  <c r="I143" i="1"/>
  <c r="D32" i="3" s="1"/>
  <c r="J143" i="1"/>
  <c r="E32" i="3" s="1"/>
  <c r="K143" i="1"/>
  <c r="F32" i="3" s="1"/>
  <c r="L143" i="1"/>
  <c r="G32" i="3" s="1"/>
  <c r="I32" i="3" l="1"/>
  <c r="I34" i="3"/>
  <c r="I38" i="3"/>
  <c r="I40" i="3"/>
  <c r="I44" i="3"/>
  <c r="I46" i="3"/>
  <c r="I48" i="3"/>
  <c r="I33" i="3"/>
  <c r="I37" i="3"/>
  <c r="I39" i="3"/>
  <c r="I41" i="3"/>
  <c r="I43" i="3"/>
  <c r="I45" i="3"/>
  <c r="I47" i="3"/>
  <c r="I49" i="3"/>
  <c r="I51" i="3"/>
  <c r="I42" i="3"/>
  <c r="I36" i="3"/>
  <c r="I35" i="3"/>
  <c r="BC122" i="1"/>
  <c r="B31" i="3" s="1"/>
  <c r="BD122" i="1"/>
  <c r="C31" i="3" s="1"/>
  <c r="BE122" i="1"/>
  <c r="D31" i="3" s="1"/>
  <c r="BF122" i="1"/>
  <c r="E31" i="3" s="1"/>
  <c r="BG122" i="1"/>
  <c r="F31" i="3" s="1"/>
  <c r="BH122" i="1"/>
  <c r="G31" i="3" s="1"/>
  <c r="AQ122" i="1"/>
  <c r="B30" i="3" s="1"/>
  <c r="AR122" i="1"/>
  <c r="C30" i="3" s="1"/>
  <c r="AS122" i="1"/>
  <c r="D30" i="3" s="1"/>
  <c r="AT122" i="1"/>
  <c r="E30" i="3" s="1"/>
  <c r="AU122" i="1"/>
  <c r="F30" i="3" s="1"/>
  <c r="AV122" i="1"/>
  <c r="G30" i="3" s="1"/>
  <c r="AE122" i="1"/>
  <c r="B29" i="3" s="1"/>
  <c r="AF122" i="1"/>
  <c r="C29" i="3" s="1"/>
  <c r="AG122" i="1"/>
  <c r="D29" i="3" s="1"/>
  <c r="AH122" i="1"/>
  <c r="E29" i="3" s="1"/>
  <c r="AI122" i="1"/>
  <c r="F29" i="3" s="1"/>
  <c r="AJ122" i="1"/>
  <c r="G29" i="3" s="1"/>
  <c r="S122" i="1"/>
  <c r="B28" i="3" s="1"/>
  <c r="T122" i="1"/>
  <c r="C28" i="3" s="1"/>
  <c r="U122" i="1"/>
  <c r="D28" i="3" s="1"/>
  <c r="V122" i="1"/>
  <c r="E28" i="3" s="1"/>
  <c r="W122" i="1"/>
  <c r="F28" i="3" s="1"/>
  <c r="X122" i="1"/>
  <c r="G28" i="3" s="1"/>
  <c r="G122" i="1"/>
  <c r="B27" i="3" s="1"/>
  <c r="H122" i="1"/>
  <c r="C27" i="3" s="1"/>
  <c r="I122" i="1"/>
  <c r="D27" i="3" s="1"/>
  <c r="J122" i="1"/>
  <c r="E27" i="3" s="1"/>
  <c r="K122" i="1"/>
  <c r="F27" i="3" s="1"/>
  <c r="L122" i="1"/>
  <c r="G27" i="3" s="1"/>
  <c r="BC101" i="1"/>
  <c r="B26" i="3" s="1"/>
  <c r="BD101" i="1"/>
  <c r="C26" i="3" s="1"/>
  <c r="BE101" i="1"/>
  <c r="D26" i="3" s="1"/>
  <c r="BF101" i="1"/>
  <c r="E26" i="3" s="1"/>
  <c r="BG101" i="1"/>
  <c r="F26" i="3" s="1"/>
  <c r="BH101" i="1"/>
  <c r="G26" i="3" s="1"/>
  <c r="AQ101" i="1"/>
  <c r="B25" i="3" s="1"/>
  <c r="AR101" i="1"/>
  <c r="C25" i="3" s="1"/>
  <c r="AS101" i="1"/>
  <c r="D25" i="3" s="1"/>
  <c r="AT101" i="1"/>
  <c r="E25" i="3" s="1"/>
  <c r="AU101" i="1"/>
  <c r="F25" i="3" s="1"/>
  <c r="AV101" i="1"/>
  <c r="G25" i="3" s="1"/>
  <c r="AE101" i="1"/>
  <c r="B24" i="3" s="1"/>
  <c r="AF101" i="1"/>
  <c r="C24" i="3" s="1"/>
  <c r="AG101" i="1"/>
  <c r="D24" i="3" s="1"/>
  <c r="AH101" i="1"/>
  <c r="E24" i="3" s="1"/>
  <c r="AI101" i="1"/>
  <c r="F24" i="3" s="1"/>
  <c r="AJ101" i="1"/>
  <c r="G24" i="3" s="1"/>
  <c r="S101" i="1"/>
  <c r="B23" i="3" s="1"/>
  <c r="T101" i="1"/>
  <c r="C23" i="3" s="1"/>
  <c r="U101" i="1"/>
  <c r="D23" i="3" s="1"/>
  <c r="V101" i="1"/>
  <c r="E23" i="3" s="1"/>
  <c r="W101" i="1"/>
  <c r="F23" i="3" s="1"/>
  <c r="X101" i="1"/>
  <c r="G23" i="3" s="1"/>
  <c r="G101" i="1"/>
  <c r="B22" i="3" s="1"/>
  <c r="H101" i="1"/>
  <c r="C22" i="3" s="1"/>
  <c r="I101" i="1"/>
  <c r="D22" i="3" s="1"/>
  <c r="J101" i="1"/>
  <c r="E22" i="3" s="1"/>
  <c r="K101" i="1"/>
  <c r="F22" i="3" s="1"/>
  <c r="L101" i="1"/>
  <c r="G22" i="3" s="1"/>
  <c r="BC80" i="1"/>
  <c r="B21" i="3" s="1"/>
  <c r="BD80" i="1"/>
  <c r="C21" i="3" s="1"/>
  <c r="BE80" i="1"/>
  <c r="D21" i="3" s="1"/>
  <c r="BF80" i="1"/>
  <c r="E21" i="3" s="1"/>
  <c r="BG80" i="1"/>
  <c r="F21" i="3" s="1"/>
  <c r="BH80" i="1"/>
  <c r="G21" i="3" s="1"/>
  <c r="AQ80" i="1"/>
  <c r="B20" i="3" s="1"/>
  <c r="AR80" i="1"/>
  <c r="C20" i="3" s="1"/>
  <c r="AS80" i="1"/>
  <c r="D20" i="3" s="1"/>
  <c r="AT80" i="1"/>
  <c r="E20" i="3" s="1"/>
  <c r="AU80" i="1"/>
  <c r="F20" i="3" s="1"/>
  <c r="AV80" i="1"/>
  <c r="G20" i="3" s="1"/>
  <c r="AE80" i="1"/>
  <c r="B19" i="3" s="1"/>
  <c r="AF80" i="1"/>
  <c r="C19" i="3" s="1"/>
  <c r="AG80" i="1"/>
  <c r="D19" i="3" s="1"/>
  <c r="AH80" i="1"/>
  <c r="E19" i="3" s="1"/>
  <c r="AI80" i="1"/>
  <c r="F19" i="3" s="1"/>
  <c r="AJ80" i="1"/>
  <c r="G19" i="3" s="1"/>
  <c r="S80" i="1"/>
  <c r="B18" i="3" s="1"/>
  <c r="T80" i="1"/>
  <c r="C18" i="3" s="1"/>
  <c r="U80" i="1"/>
  <c r="D18" i="3" s="1"/>
  <c r="V80" i="1"/>
  <c r="E18" i="3" s="1"/>
  <c r="W80" i="1"/>
  <c r="F18" i="3" s="1"/>
  <c r="X80" i="1"/>
  <c r="G18" i="3" s="1"/>
  <c r="G80" i="1"/>
  <c r="B17" i="3" s="1"/>
  <c r="H80" i="1"/>
  <c r="C17" i="3" s="1"/>
  <c r="I80" i="1"/>
  <c r="D17" i="3" s="1"/>
  <c r="J80" i="1"/>
  <c r="E17" i="3" s="1"/>
  <c r="K80" i="1"/>
  <c r="F17" i="3" s="1"/>
  <c r="L80" i="1"/>
  <c r="G17" i="3" s="1"/>
  <c r="BC59" i="1"/>
  <c r="B16" i="3" s="1"/>
  <c r="BD59" i="1"/>
  <c r="C16" i="3" s="1"/>
  <c r="BE59" i="1"/>
  <c r="D16" i="3" s="1"/>
  <c r="BF59" i="1"/>
  <c r="E16" i="3" s="1"/>
  <c r="BG59" i="1"/>
  <c r="F16" i="3" s="1"/>
  <c r="BH59" i="1"/>
  <c r="G16" i="3" s="1"/>
  <c r="AQ59" i="1"/>
  <c r="B15" i="3" s="1"/>
  <c r="AR59" i="1"/>
  <c r="C15" i="3" s="1"/>
  <c r="AS59" i="1"/>
  <c r="D15" i="3" s="1"/>
  <c r="AT59" i="1"/>
  <c r="E15" i="3" s="1"/>
  <c r="AU59" i="1"/>
  <c r="F15" i="3" s="1"/>
  <c r="AV59" i="1"/>
  <c r="G15" i="3" s="1"/>
  <c r="AE59" i="1"/>
  <c r="B14" i="3" s="1"/>
  <c r="AF59" i="1"/>
  <c r="C14" i="3" s="1"/>
  <c r="AG59" i="1"/>
  <c r="D14" i="3" s="1"/>
  <c r="AH59" i="1"/>
  <c r="E14" i="3" s="1"/>
  <c r="AI59" i="1"/>
  <c r="F14" i="3" s="1"/>
  <c r="AJ59" i="1"/>
  <c r="G14" i="3" s="1"/>
  <c r="S59" i="1"/>
  <c r="B13" i="3" s="1"/>
  <c r="T59" i="1"/>
  <c r="C13" i="3" s="1"/>
  <c r="U59" i="1"/>
  <c r="D13" i="3" s="1"/>
  <c r="V59" i="1"/>
  <c r="E13" i="3" s="1"/>
  <c r="W59" i="1"/>
  <c r="F13" i="3" s="1"/>
  <c r="X59" i="1"/>
  <c r="G13" i="3" s="1"/>
  <c r="G59" i="1"/>
  <c r="B12" i="3" s="1"/>
  <c r="H59" i="1"/>
  <c r="C12" i="3" s="1"/>
  <c r="I59" i="1"/>
  <c r="D12" i="3" s="1"/>
  <c r="J59" i="1"/>
  <c r="E12" i="3" s="1"/>
  <c r="K59" i="1"/>
  <c r="F12" i="3" s="1"/>
  <c r="L59" i="1"/>
  <c r="G12" i="3" s="1"/>
  <c r="BC38" i="1"/>
  <c r="B11" i="3" s="1"/>
  <c r="BD38" i="1"/>
  <c r="C11" i="3" s="1"/>
  <c r="BE38" i="1"/>
  <c r="D11" i="3" s="1"/>
  <c r="BF38" i="1"/>
  <c r="E11" i="3" s="1"/>
  <c r="BG38" i="1"/>
  <c r="F11" i="3" s="1"/>
  <c r="BH38" i="1"/>
  <c r="G11" i="3" s="1"/>
  <c r="AQ38" i="1"/>
  <c r="B10" i="3" s="1"/>
  <c r="AR38" i="1"/>
  <c r="C10" i="3" s="1"/>
  <c r="AS38" i="1"/>
  <c r="D10" i="3" s="1"/>
  <c r="AT38" i="1"/>
  <c r="E10" i="3" s="1"/>
  <c r="AU38" i="1"/>
  <c r="F10" i="3" s="1"/>
  <c r="AV38" i="1"/>
  <c r="G10" i="3" s="1"/>
  <c r="AE38" i="1"/>
  <c r="B9" i="3" s="1"/>
  <c r="AF38" i="1"/>
  <c r="C9" i="3" s="1"/>
  <c r="AG38" i="1"/>
  <c r="D9" i="3" s="1"/>
  <c r="AH38" i="1"/>
  <c r="E9" i="3" s="1"/>
  <c r="AI38" i="1"/>
  <c r="F9" i="3" s="1"/>
  <c r="AJ38" i="1"/>
  <c r="G9" i="3" s="1"/>
  <c r="S38" i="1"/>
  <c r="B8" i="3" s="1"/>
  <c r="T38" i="1"/>
  <c r="C8" i="3" s="1"/>
  <c r="U38" i="1"/>
  <c r="D8" i="3" s="1"/>
  <c r="V38" i="1"/>
  <c r="E8" i="3" s="1"/>
  <c r="W38" i="1"/>
  <c r="F8" i="3" s="1"/>
  <c r="X38" i="1"/>
  <c r="G8" i="3" s="1"/>
  <c r="G38" i="1"/>
  <c r="B7" i="3" s="1"/>
  <c r="H38" i="1"/>
  <c r="C7" i="3" s="1"/>
  <c r="I38" i="1"/>
  <c r="D7" i="3" s="1"/>
  <c r="J38" i="1"/>
  <c r="E7" i="3" s="1"/>
  <c r="K38" i="1"/>
  <c r="F7" i="3" s="1"/>
  <c r="L38" i="1"/>
  <c r="G7" i="3" s="1"/>
  <c r="BC17" i="1"/>
  <c r="B6" i="3" s="1"/>
  <c r="BD17" i="1"/>
  <c r="C6" i="3" s="1"/>
  <c r="BE17" i="1"/>
  <c r="D6" i="3" s="1"/>
  <c r="BF17" i="1"/>
  <c r="E6" i="3" s="1"/>
  <c r="BG17" i="1"/>
  <c r="F6" i="3" s="1"/>
  <c r="BH17" i="1"/>
  <c r="G6" i="3" s="1"/>
  <c r="AQ17" i="1"/>
  <c r="B5" i="3" s="1"/>
  <c r="AR17" i="1"/>
  <c r="C5" i="3" s="1"/>
  <c r="AS17" i="1"/>
  <c r="D5" i="3" s="1"/>
  <c r="AT17" i="1"/>
  <c r="E5" i="3" s="1"/>
  <c r="AU17" i="1"/>
  <c r="F5" i="3" s="1"/>
  <c r="AV17" i="1"/>
  <c r="G5" i="3" s="1"/>
  <c r="AE17" i="1"/>
  <c r="B4" i="3" s="1"/>
  <c r="AF17" i="1"/>
  <c r="C4" i="3" s="1"/>
  <c r="AG17" i="1"/>
  <c r="D4" i="3" s="1"/>
  <c r="AH17" i="1"/>
  <c r="E4" i="3" s="1"/>
  <c r="AI17" i="1"/>
  <c r="F4" i="3" s="1"/>
  <c r="AJ17" i="1"/>
  <c r="G4" i="3" s="1"/>
  <c r="S17" i="1"/>
  <c r="B3" i="3" s="1"/>
  <c r="T17" i="1"/>
  <c r="C3" i="3" s="1"/>
  <c r="U17" i="1"/>
  <c r="D3" i="3" s="1"/>
  <c r="V17" i="1"/>
  <c r="E3" i="3" s="1"/>
  <c r="W17" i="1"/>
  <c r="F3" i="3" s="1"/>
  <c r="X17" i="1"/>
  <c r="G3" i="3" s="1"/>
  <c r="G17" i="1"/>
  <c r="B2" i="3" s="1"/>
  <c r="H17" i="1"/>
  <c r="C2" i="3" s="1"/>
  <c r="I17" i="1"/>
  <c r="D2" i="3" s="1"/>
  <c r="J17" i="1"/>
  <c r="E2" i="3" s="1"/>
  <c r="K17" i="1"/>
  <c r="F2" i="3" s="1"/>
  <c r="L17" i="1"/>
  <c r="G2" i="3" s="1"/>
  <c r="I5" i="3" l="1"/>
  <c r="I7" i="3"/>
  <c r="I17" i="3"/>
  <c r="I21" i="3"/>
  <c r="I23" i="3"/>
  <c r="I2" i="3"/>
  <c r="I4" i="3"/>
  <c r="I12" i="3"/>
  <c r="I20" i="3"/>
  <c r="I22" i="3"/>
  <c r="I31" i="3"/>
  <c r="I30" i="3"/>
  <c r="I29" i="3"/>
  <c r="I28" i="3"/>
  <c r="I27" i="3"/>
  <c r="I26" i="3"/>
  <c r="I25" i="3"/>
  <c r="I24" i="3"/>
  <c r="I19" i="3"/>
  <c r="I18" i="3"/>
  <c r="I16" i="3"/>
  <c r="I15" i="3"/>
  <c r="I14" i="3"/>
  <c r="I13" i="3"/>
  <c r="I11" i="3"/>
  <c r="I10" i="3"/>
  <c r="I6" i="3"/>
  <c r="J101" i="4"/>
  <c r="P101" i="4" s="1"/>
  <c r="K101" i="4"/>
  <c r="L101" i="4"/>
  <c r="R101" i="4" s="1"/>
  <c r="M101" i="4"/>
  <c r="S101" i="4" s="1"/>
  <c r="N101" i="4"/>
  <c r="T101" i="4" s="1"/>
  <c r="J102" i="4"/>
  <c r="K102" i="4"/>
  <c r="Q102" i="4" s="1"/>
  <c r="L102" i="4"/>
  <c r="R102" i="4" s="1"/>
  <c r="M102" i="4"/>
  <c r="S102" i="4" s="1"/>
  <c r="N102" i="4"/>
  <c r="J103" i="4"/>
  <c r="P103" i="4" s="1"/>
  <c r="K103" i="4"/>
  <c r="Q103" i="4" s="1"/>
  <c r="L103" i="4"/>
  <c r="R103" i="4" s="1"/>
  <c r="M103" i="4"/>
  <c r="N103" i="4"/>
  <c r="T103" i="4" s="1"/>
  <c r="J104" i="4"/>
  <c r="P104" i="4" s="1"/>
  <c r="K104" i="4"/>
  <c r="Q104" i="4" s="1"/>
  <c r="L104" i="4"/>
  <c r="M104" i="4"/>
  <c r="S104" i="4" s="1"/>
  <c r="N104" i="4"/>
  <c r="T104" i="4" s="1"/>
  <c r="J105" i="4"/>
  <c r="P105" i="4" s="1"/>
  <c r="K105" i="4"/>
  <c r="L105" i="4"/>
  <c r="R105" i="4" s="1"/>
  <c r="M105" i="4"/>
  <c r="S105" i="4" s="1"/>
  <c r="N105" i="4"/>
  <c r="T105" i="4" s="1"/>
  <c r="J106" i="4"/>
  <c r="K106" i="4"/>
  <c r="Q106" i="4" s="1"/>
  <c r="L106" i="4"/>
  <c r="R106" i="4" s="1"/>
  <c r="M106" i="4"/>
  <c r="S106" i="4" s="1"/>
  <c r="N106" i="4"/>
  <c r="J107" i="4"/>
  <c r="P107" i="4" s="1"/>
  <c r="K107" i="4"/>
  <c r="Q107" i="4" s="1"/>
  <c r="L107" i="4"/>
  <c r="R107" i="4" s="1"/>
  <c r="M107" i="4"/>
  <c r="S107" i="4" s="1"/>
  <c r="N107" i="4"/>
  <c r="T107" i="4" s="1"/>
  <c r="N100" i="4"/>
  <c r="T100" i="4" s="1"/>
  <c r="M100" i="4"/>
  <c r="S100" i="4" s="1"/>
  <c r="L100" i="4"/>
  <c r="R100" i="4" s="1"/>
  <c r="K100" i="4"/>
  <c r="Q100" i="4" s="1"/>
  <c r="J100" i="4"/>
  <c r="P100" i="4" s="1"/>
  <c r="J91" i="4"/>
  <c r="P91" i="4" s="1"/>
  <c r="K91" i="4"/>
  <c r="Q91" i="4" s="1"/>
  <c r="L91" i="4"/>
  <c r="R91" i="4" s="1"/>
  <c r="M91" i="4"/>
  <c r="S91" i="4" s="1"/>
  <c r="N91" i="4"/>
  <c r="T91" i="4" s="1"/>
  <c r="J92" i="4"/>
  <c r="K92" i="4"/>
  <c r="Q92" i="4" s="1"/>
  <c r="L92" i="4"/>
  <c r="R92" i="4" s="1"/>
  <c r="M92" i="4"/>
  <c r="S92" i="4" s="1"/>
  <c r="N92" i="4"/>
  <c r="J93" i="4"/>
  <c r="P93" i="4" s="1"/>
  <c r="K93" i="4"/>
  <c r="Q93" i="4" s="1"/>
  <c r="L93" i="4"/>
  <c r="R93" i="4" s="1"/>
  <c r="M93" i="4"/>
  <c r="N93" i="4"/>
  <c r="T93" i="4" s="1"/>
  <c r="J94" i="4"/>
  <c r="P94" i="4" s="1"/>
  <c r="K94" i="4"/>
  <c r="Q94" i="4" s="1"/>
  <c r="L94" i="4"/>
  <c r="M94" i="4"/>
  <c r="S94" i="4" s="1"/>
  <c r="N94" i="4"/>
  <c r="T94" i="4" s="1"/>
  <c r="J95" i="4"/>
  <c r="P95" i="4" s="1"/>
  <c r="K95" i="4"/>
  <c r="L95" i="4"/>
  <c r="R95" i="4" s="1"/>
  <c r="M95" i="4"/>
  <c r="S95" i="4" s="1"/>
  <c r="N95" i="4"/>
  <c r="T95" i="4" s="1"/>
  <c r="J96" i="4"/>
  <c r="K96" i="4"/>
  <c r="Q96" i="4" s="1"/>
  <c r="L96" i="4"/>
  <c r="R96" i="4" s="1"/>
  <c r="M96" i="4"/>
  <c r="S96" i="4" s="1"/>
  <c r="N96" i="4"/>
  <c r="N90" i="4"/>
  <c r="T90" i="4" s="1"/>
  <c r="M90" i="4"/>
  <c r="S90" i="4" s="1"/>
  <c r="L90" i="4"/>
  <c r="R90" i="4" s="1"/>
  <c r="K90" i="4"/>
  <c r="Q90" i="4" s="1"/>
  <c r="J90" i="4"/>
  <c r="P90" i="4" s="1"/>
  <c r="J81" i="4"/>
  <c r="P81" i="4" s="1"/>
  <c r="K81" i="4"/>
  <c r="Q81" i="4" s="1"/>
  <c r="L81" i="4"/>
  <c r="M81" i="4"/>
  <c r="S81" i="4" s="1"/>
  <c r="N81" i="4"/>
  <c r="T81" i="4" s="1"/>
  <c r="J82" i="4"/>
  <c r="P82" i="4" s="1"/>
  <c r="K82" i="4"/>
  <c r="Q82" i="4" s="1"/>
  <c r="L82" i="4"/>
  <c r="R82" i="4" s="1"/>
  <c r="M82" i="4"/>
  <c r="S82" i="4" s="1"/>
  <c r="N82" i="4"/>
  <c r="T82" i="4" s="1"/>
  <c r="J83" i="4"/>
  <c r="K83" i="4"/>
  <c r="Q83" i="4" s="1"/>
  <c r="L83" i="4"/>
  <c r="R83" i="4" s="1"/>
  <c r="M83" i="4"/>
  <c r="S83" i="4" s="1"/>
  <c r="N83" i="4"/>
  <c r="T83" i="4" s="1"/>
  <c r="J84" i="4"/>
  <c r="P84" i="4" s="1"/>
  <c r="K84" i="4"/>
  <c r="Q84" i="4" s="1"/>
  <c r="L84" i="4"/>
  <c r="R84" i="4" s="1"/>
  <c r="M84" i="4"/>
  <c r="N84" i="4"/>
  <c r="T84" i="4" s="1"/>
  <c r="J85" i="4"/>
  <c r="P85" i="4" s="1"/>
  <c r="K85" i="4"/>
  <c r="Q85" i="4" s="1"/>
  <c r="L85" i="4"/>
  <c r="M85" i="4"/>
  <c r="S85" i="4" s="1"/>
  <c r="N85" i="4"/>
  <c r="T85" i="4" s="1"/>
  <c r="J86" i="4"/>
  <c r="P86" i="4" s="1"/>
  <c r="K86" i="4"/>
  <c r="L86" i="4"/>
  <c r="R86" i="4" s="1"/>
  <c r="M86" i="4"/>
  <c r="S86" i="4" s="1"/>
  <c r="N86" i="4"/>
  <c r="T86" i="4" s="1"/>
  <c r="N80" i="4"/>
  <c r="T80" i="4" s="1"/>
  <c r="M80" i="4"/>
  <c r="S80" i="4" s="1"/>
  <c r="L80" i="4"/>
  <c r="R80" i="4" s="1"/>
  <c r="K80" i="4"/>
  <c r="Q80" i="4" s="1"/>
  <c r="J80" i="4"/>
  <c r="P80" i="4" s="1"/>
  <c r="J71" i="4"/>
  <c r="P71" i="4" s="1"/>
  <c r="K71" i="4"/>
  <c r="Q71" i="4" s="1"/>
  <c r="L71" i="4"/>
  <c r="R71" i="4" s="1"/>
  <c r="M71" i="4"/>
  <c r="S71" i="4" s="1"/>
  <c r="N71" i="4"/>
  <c r="T71" i="4" s="1"/>
  <c r="J72" i="4"/>
  <c r="P72" i="4" s="1"/>
  <c r="K72" i="4"/>
  <c r="Q72" i="4" s="1"/>
  <c r="L72" i="4"/>
  <c r="R72" i="4" s="1"/>
  <c r="M72" i="4"/>
  <c r="S72" i="4" s="1"/>
  <c r="N72" i="4"/>
  <c r="T72" i="4" s="1"/>
  <c r="J73" i="4"/>
  <c r="P73" i="4" s="1"/>
  <c r="K73" i="4"/>
  <c r="Q73" i="4" s="1"/>
  <c r="L73" i="4"/>
  <c r="R73" i="4" s="1"/>
  <c r="M73" i="4"/>
  <c r="S73" i="4" s="1"/>
  <c r="N73" i="4"/>
  <c r="T73" i="4" s="1"/>
  <c r="J74" i="4"/>
  <c r="P74" i="4" s="1"/>
  <c r="K74" i="4"/>
  <c r="Q74" i="4" s="1"/>
  <c r="L74" i="4"/>
  <c r="R74" i="4" s="1"/>
  <c r="M74" i="4"/>
  <c r="S74" i="4" s="1"/>
  <c r="N74" i="4"/>
  <c r="J75" i="4"/>
  <c r="P75" i="4" s="1"/>
  <c r="K75" i="4"/>
  <c r="Q75" i="4" s="1"/>
  <c r="L75" i="4"/>
  <c r="R75" i="4" s="1"/>
  <c r="M75" i="4"/>
  <c r="S75" i="4" s="1"/>
  <c r="N75" i="4"/>
  <c r="T75" i="4" s="1"/>
  <c r="J76" i="4"/>
  <c r="P76" i="4" s="1"/>
  <c r="K76" i="4"/>
  <c r="Q76" i="4" s="1"/>
  <c r="L76" i="4"/>
  <c r="M76" i="4"/>
  <c r="S76" i="4" s="1"/>
  <c r="N76" i="4"/>
  <c r="T76" i="4" s="1"/>
  <c r="N70" i="4"/>
  <c r="T70" i="4" s="1"/>
  <c r="M70" i="4"/>
  <c r="S70" i="4" s="1"/>
  <c r="L70" i="4"/>
  <c r="R70" i="4" s="1"/>
  <c r="K70" i="4"/>
  <c r="Q70" i="4" s="1"/>
  <c r="J70" i="4"/>
  <c r="P70" i="4" s="1"/>
  <c r="J61" i="4"/>
  <c r="K61" i="4"/>
  <c r="Q61" i="4" s="1"/>
  <c r="L61" i="4"/>
  <c r="R61" i="4" s="1"/>
  <c r="M61" i="4"/>
  <c r="S61" i="4" s="1"/>
  <c r="N61" i="4"/>
  <c r="J62" i="4"/>
  <c r="P62" i="4" s="1"/>
  <c r="K62" i="4"/>
  <c r="Q62" i="4" s="1"/>
  <c r="L62" i="4"/>
  <c r="R62" i="4" s="1"/>
  <c r="M62" i="4"/>
  <c r="S62" i="4" s="1"/>
  <c r="N62" i="4"/>
  <c r="T62" i="4" s="1"/>
  <c r="J63" i="4"/>
  <c r="P63" i="4" s="1"/>
  <c r="K63" i="4"/>
  <c r="Q63" i="4" s="1"/>
  <c r="L63" i="4"/>
  <c r="M63" i="4"/>
  <c r="S63" i="4" s="1"/>
  <c r="N63" i="4"/>
  <c r="T63" i="4" s="1"/>
  <c r="J64" i="4"/>
  <c r="P64" i="4" s="1"/>
  <c r="K64" i="4"/>
  <c r="Q64" i="4" s="1"/>
  <c r="L64" i="4"/>
  <c r="R64" i="4" s="1"/>
  <c r="M64" i="4"/>
  <c r="S64" i="4" s="1"/>
  <c r="N64" i="4"/>
  <c r="T64" i="4" s="1"/>
  <c r="J65" i="4"/>
  <c r="K65" i="4"/>
  <c r="Q65" i="4" s="1"/>
  <c r="L65" i="4"/>
  <c r="R65" i="4" s="1"/>
  <c r="M65" i="4"/>
  <c r="S65" i="4" s="1"/>
  <c r="N65" i="4"/>
  <c r="J66" i="4"/>
  <c r="P66" i="4" s="1"/>
  <c r="K66" i="4"/>
  <c r="Q66" i="4" s="1"/>
  <c r="L66" i="4"/>
  <c r="R66" i="4" s="1"/>
  <c r="M66" i="4"/>
  <c r="S66" i="4" s="1"/>
  <c r="N66" i="4"/>
  <c r="T66" i="4" s="1"/>
  <c r="N60" i="4"/>
  <c r="T60" i="4" s="1"/>
  <c r="M60" i="4"/>
  <c r="S60" i="4" s="1"/>
  <c r="L60" i="4"/>
  <c r="R60" i="4" s="1"/>
  <c r="K60" i="4"/>
  <c r="Q60" i="4" s="1"/>
  <c r="J60" i="4"/>
  <c r="P60" i="4" s="1"/>
  <c r="J51" i="4"/>
  <c r="P51" i="4" s="1"/>
  <c r="K51" i="4"/>
  <c r="Q51" i="4" s="1"/>
  <c r="L51" i="4"/>
  <c r="R51" i="4" s="1"/>
  <c r="M51" i="4"/>
  <c r="S51" i="4" s="1"/>
  <c r="N51" i="4"/>
  <c r="T51" i="4" s="1"/>
  <c r="J52" i="4"/>
  <c r="P52" i="4" s="1"/>
  <c r="K52" i="4"/>
  <c r="Q52" i="4" s="1"/>
  <c r="L52" i="4"/>
  <c r="R52" i="4" s="1"/>
  <c r="M52" i="4"/>
  <c r="S52" i="4" s="1"/>
  <c r="N52" i="4"/>
  <c r="T52" i="4" s="1"/>
  <c r="J53" i="4"/>
  <c r="P53" i="4" s="1"/>
  <c r="K53" i="4"/>
  <c r="Q53" i="4" s="1"/>
  <c r="L53" i="4"/>
  <c r="R53" i="4" s="1"/>
  <c r="M53" i="4"/>
  <c r="N53" i="4"/>
  <c r="T53" i="4" s="1"/>
  <c r="J54" i="4"/>
  <c r="P54" i="4" s="1"/>
  <c r="K54" i="4"/>
  <c r="Q54" i="4" s="1"/>
  <c r="L54" i="4"/>
  <c r="R54" i="4" s="1"/>
  <c r="M54" i="4"/>
  <c r="S54" i="4" s="1"/>
  <c r="N54" i="4"/>
  <c r="T54" i="4" s="1"/>
  <c r="J55" i="4"/>
  <c r="P55" i="4" s="1"/>
  <c r="K55" i="4"/>
  <c r="Q55" i="4" s="1"/>
  <c r="L55" i="4"/>
  <c r="R55" i="4" s="1"/>
  <c r="M55" i="4"/>
  <c r="S55" i="4" s="1"/>
  <c r="N55" i="4"/>
  <c r="T55" i="4" s="1"/>
  <c r="J56" i="4"/>
  <c r="P56" i="4" s="1"/>
  <c r="K56" i="4"/>
  <c r="Q56" i="4" s="1"/>
  <c r="L56" i="4"/>
  <c r="R56" i="4" s="1"/>
  <c r="M56" i="4"/>
  <c r="S56" i="4" s="1"/>
  <c r="N56" i="4"/>
  <c r="T56" i="4" s="1"/>
  <c r="N50" i="4"/>
  <c r="T50" i="4" s="1"/>
  <c r="M50" i="4"/>
  <c r="S50" i="4" s="1"/>
  <c r="L50" i="4"/>
  <c r="R50" i="4" s="1"/>
  <c r="K50" i="4"/>
  <c r="Q50" i="4" s="1"/>
  <c r="J50" i="4"/>
  <c r="P50" i="4" s="1"/>
  <c r="J40" i="4"/>
  <c r="P40" i="4" s="1"/>
  <c r="K40" i="4"/>
  <c r="Q40" i="4" s="1"/>
  <c r="L40" i="4"/>
  <c r="M40" i="4"/>
  <c r="S40" i="4" s="1"/>
  <c r="N40" i="4"/>
  <c r="T40" i="4" s="1"/>
  <c r="J41" i="4"/>
  <c r="P41" i="4" s="1"/>
  <c r="K41" i="4"/>
  <c r="Q41" i="4" s="1"/>
  <c r="L41" i="4"/>
  <c r="R41" i="4" s="1"/>
  <c r="M41" i="4"/>
  <c r="S41" i="4" s="1"/>
  <c r="N41" i="4"/>
  <c r="T41" i="4" s="1"/>
  <c r="J42" i="4"/>
  <c r="P42" i="4" s="1"/>
  <c r="K42" i="4"/>
  <c r="Q42" i="4" s="1"/>
  <c r="L42" i="4"/>
  <c r="R42" i="4" s="1"/>
  <c r="M42" i="4"/>
  <c r="S42" i="4" s="1"/>
  <c r="N42" i="4"/>
  <c r="J43" i="4"/>
  <c r="P43" i="4" s="1"/>
  <c r="K43" i="4"/>
  <c r="Q43" i="4" s="1"/>
  <c r="L43" i="4"/>
  <c r="R43" i="4" s="1"/>
  <c r="M43" i="4"/>
  <c r="S43" i="4" s="1"/>
  <c r="N43" i="4"/>
  <c r="T43" i="4" s="1"/>
  <c r="J44" i="4"/>
  <c r="P44" i="4" s="1"/>
  <c r="K44" i="4"/>
  <c r="Q44" i="4" s="1"/>
  <c r="L44" i="4"/>
  <c r="R44" i="4" s="1"/>
  <c r="M44" i="4"/>
  <c r="S44" i="4" s="1"/>
  <c r="N44" i="4"/>
  <c r="T44" i="4" s="1"/>
  <c r="J45" i="4"/>
  <c r="K45" i="4"/>
  <c r="Q45" i="4" s="1"/>
  <c r="L45" i="4"/>
  <c r="R45" i="4" s="1"/>
  <c r="M45" i="4"/>
  <c r="S45" i="4" s="1"/>
  <c r="N45" i="4"/>
  <c r="T45" i="4" s="1"/>
  <c r="J46" i="4"/>
  <c r="K46" i="4"/>
  <c r="Q46" i="4" s="1"/>
  <c r="L46" i="4"/>
  <c r="R46" i="4" s="1"/>
  <c r="M46" i="4"/>
  <c r="S46" i="4" s="1"/>
  <c r="N46" i="4"/>
  <c r="N39" i="4"/>
  <c r="T39" i="4" s="1"/>
  <c r="M39" i="4"/>
  <c r="S39" i="4" s="1"/>
  <c r="L39" i="4"/>
  <c r="R39" i="4" s="1"/>
  <c r="K39" i="4"/>
  <c r="Q39" i="4" s="1"/>
  <c r="J39" i="4"/>
  <c r="P39" i="4" s="1"/>
  <c r="J28" i="4"/>
  <c r="P28" i="4" s="1"/>
  <c r="J29" i="4"/>
  <c r="P29" i="4" s="1"/>
  <c r="K29" i="4"/>
  <c r="L29" i="4"/>
  <c r="R29" i="4" s="1"/>
  <c r="M29" i="4"/>
  <c r="S29" i="4" s="1"/>
  <c r="N29" i="4"/>
  <c r="T29" i="4" s="1"/>
  <c r="J30" i="4"/>
  <c r="P30" i="4" s="1"/>
  <c r="K30" i="4"/>
  <c r="Q30" i="4" s="1"/>
  <c r="L30" i="4"/>
  <c r="R30" i="4" s="1"/>
  <c r="M30" i="4"/>
  <c r="S30" i="4" s="1"/>
  <c r="N30" i="4"/>
  <c r="J31" i="4"/>
  <c r="P31" i="4" s="1"/>
  <c r="K31" i="4"/>
  <c r="Q31" i="4" s="1"/>
  <c r="L31" i="4"/>
  <c r="R31" i="4" s="1"/>
  <c r="M31" i="4"/>
  <c r="S31" i="4" s="1"/>
  <c r="N31" i="4"/>
  <c r="T31" i="4" s="1"/>
  <c r="J32" i="4"/>
  <c r="P32" i="4" s="1"/>
  <c r="K32" i="4"/>
  <c r="Q32" i="4" s="1"/>
  <c r="L32" i="4"/>
  <c r="M32" i="4"/>
  <c r="S32" i="4" s="1"/>
  <c r="N32" i="4"/>
  <c r="T32" i="4" s="1"/>
  <c r="J33" i="4"/>
  <c r="P33" i="4" s="1"/>
  <c r="K33" i="4"/>
  <c r="Q33" i="4" s="1"/>
  <c r="L33" i="4"/>
  <c r="R33" i="4" s="1"/>
  <c r="M33" i="4"/>
  <c r="S33" i="4" s="1"/>
  <c r="N33" i="4"/>
  <c r="T33" i="4" s="1"/>
  <c r="J34" i="4"/>
  <c r="P34" i="4" s="1"/>
  <c r="K34" i="4"/>
  <c r="Q34" i="4" s="1"/>
  <c r="L34" i="4"/>
  <c r="R34" i="4" s="1"/>
  <c r="M34" i="4"/>
  <c r="S34" i="4" s="1"/>
  <c r="N34" i="4"/>
  <c r="T34" i="4" s="1"/>
  <c r="J35" i="4"/>
  <c r="P35" i="4" s="1"/>
  <c r="K35" i="4"/>
  <c r="Q35" i="4" s="1"/>
  <c r="L35" i="4"/>
  <c r="R35" i="4" s="1"/>
  <c r="M35" i="4"/>
  <c r="N35" i="4"/>
  <c r="T35" i="4" s="1"/>
  <c r="N28" i="4"/>
  <c r="T28" i="4" s="1"/>
  <c r="M28" i="4"/>
  <c r="S28" i="4" s="1"/>
  <c r="L28" i="4"/>
  <c r="R28" i="4" s="1"/>
  <c r="K28" i="4"/>
  <c r="Q28" i="4" s="1"/>
  <c r="J19" i="4"/>
  <c r="P19" i="4" s="1"/>
  <c r="K19" i="4"/>
  <c r="Q19" i="4" s="1"/>
  <c r="L19" i="4"/>
  <c r="R19" i="4" s="1"/>
  <c r="M19" i="4"/>
  <c r="S19" i="4" s="1"/>
  <c r="N19" i="4"/>
  <c r="T19" i="4" s="1"/>
  <c r="J20" i="4"/>
  <c r="P20" i="4" s="1"/>
  <c r="K20" i="4"/>
  <c r="Q20" i="4" s="1"/>
  <c r="L20" i="4"/>
  <c r="R20" i="4" s="1"/>
  <c r="M20" i="4"/>
  <c r="S20" i="4" s="1"/>
  <c r="N20" i="4"/>
  <c r="T20" i="4" s="1"/>
  <c r="J21" i="4"/>
  <c r="P21" i="4" s="1"/>
  <c r="K21" i="4"/>
  <c r="Q21" i="4" s="1"/>
  <c r="L21" i="4"/>
  <c r="R21" i="4" s="1"/>
  <c r="M21" i="4"/>
  <c r="S21" i="4" s="1"/>
  <c r="N21" i="4"/>
  <c r="T21" i="4" s="1"/>
  <c r="J22" i="4"/>
  <c r="P22" i="4" s="1"/>
  <c r="K22" i="4"/>
  <c r="Q22" i="4" s="1"/>
  <c r="L22" i="4"/>
  <c r="R22" i="4" s="1"/>
  <c r="M22" i="4"/>
  <c r="S22" i="4" s="1"/>
  <c r="N22" i="4"/>
  <c r="T22" i="4" s="1"/>
  <c r="J23" i="4"/>
  <c r="P23" i="4" s="1"/>
  <c r="K23" i="4"/>
  <c r="Q23" i="4" s="1"/>
  <c r="L23" i="4"/>
  <c r="R23" i="4" s="1"/>
  <c r="M23" i="4"/>
  <c r="S23" i="4" s="1"/>
  <c r="N23" i="4"/>
  <c r="T23" i="4" s="1"/>
  <c r="J24" i="4"/>
  <c r="P24" i="4" s="1"/>
  <c r="K24" i="4"/>
  <c r="Q24" i="4" s="1"/>
  <c r="L24" i="4"/>
  <c r="R24" i="4" s="1"/>
  <c r="M24" i="4"/>
  <c r="S24" i="4" s="1"/>
  <c r="N24" i="4"/>
  <c r="T24" i="4" s="1"/>
  <c r="N18" i="4"/>
  <c r="T18" i="4" s="1"/>
  <c r="M18" i="4"/>
  <c r="S18" i="4" s="1"/>
  <c r="L18" i="4"/>
  <c r="R18" i="4" s="1"/>
  <c r="K18" i="4"/>
  <c r="Q18" i="4" s="1"/>
  <c r="J18" i="4"/>
  <c r="P18" i="4" s="1"/>
  <c r="M9" i="4"/>
  <c r="S9" i="4" s="1"/>
  <c r="N9" i="4"/>
  <c r="T9" i="4" s="1"/>
  <c r="M10" i="4"/>
  <c r="S10" i="4" s="1"/>
  <c r="N10" i="4"/>
  <c r="T10" i="4" s="1"/>
  <c r="M11" i="4"/>
  <c r="S11" i="4" s="1"/>
  <c r="N11" i="4"/>
  <c r="T11" i="4" s="1"/>
  <c r="M12" i="4"/>
  <c r="S12" i="4" s="1"/>
  <c r="N12" i="4"/>
  <c r="T12" i="4" s="1"/>
  <c r="M13" i="4"/>
  <c r="S13" i="4" s="1"/>
  <c r="N13" i="4"/>
  <c r="T13" i="4" s="1"/>
  <c r="S14" i="4"/>
  <c r="T14" i="4"/>
  <c r="N8" i="4"/>
  <c r="T8" i="4" s="1"/>
  <c r="M8" i="4"/>
  <c r="S8" i="4" s="1"/>
  <c r="L9" i="4"/>
  <c r="R9" i="4" s="1"/>
  <c r="L10" i="4"/>
  <c r="R10" i="4" s="1"/>
  <c r="L11" i="4"/>
  <c r="R11" i="4" s="1"/>
  <c r="L12" i="4"/>
  <c r="R12" i="4" s="1"/>
  <c r="L13" i="4"/>
  <c r="R13" i="4" s="1"/>
  <c r="R14" i="4"/>
  <c r="L8" i="4"/>
  <c r="R8" i="4" s="1"/>
  <c r="K8" i="4"/>
  <c r="Q8" i="4" s="1"/>
  <c r="K9" i="4"/>
  <c r="Q9" i="4" s="1"/>
  <c r="K10" i="4"/>
  <c r="Q10" i="4" s="1"/>
  <c r="K11" i="4"/>
  <c r="Q11" i="4" s="1"/>
  <c r="K12" i="4"/>
  <c r="Q12" i="4" s="1"/>
  <c r="K13" i="4"/>
  <c r="Q13" i="4" s="1"/>
  <c r="Q14" i="4"/>
  <c r="J8" i="4"/>
  <c r="P8" i="4" s="1"/>
  <c r="J9" i="4"/>
  <c r="P9" i="4" s="1"/>
  <c r="J10" i="4"/>
  <c r="P10" i="4" s="1"/>
  <c r="J11" i="4"/>
  <c r="P11" i="4" s="1"/>
  <c r="J12" i="4"/>
  <c r="P12" i="4" s="1"/>
  <c r="J13" i="4"/>
  <c r="P13" i="4" s="1"/>
  <c r="J14" i="4"/>
  <c r="P14" i="4" s="1"/>
  <c r="P16" i="4"/>
  <c r="P17" i="4"/>
  <c r="Q17" i="4"/>
  <c r="R17" i="4"/>
  <c r="S17" i="4"/>
  <c r="T17" i="4"/>
  <c r="P26" i="4"/>
  <c r="P27" i="4"/>
  <c r="Q27" i="4"/>
  <c r="R27" i="4"/>
  <c r="S27" i="4"/>
  <c r="T27" i="4"/>
  <c r="Q29" i="4"/>
  <c r="T30" i="4"/>
  <c r="R32" i="4"/>
  <c r="S35" i="4"/>
  <c r="P37" i="4"/>
  <c r="P38" i="4"/>
  <c r="Q38" i="4"/>
  <c r="R38" i="4"/>
  <c r="S38" i="4"/>
  <c r="T38" i="4"/>
  <c r="R40" i="4"/>
  <c r="T42" i="4"/>
  <c r="P45" i="4"/>
  <c r="P46" i="4"/>
  <c r="T46" i="4"/>
  <c r="P48" i="4"/>
  <c r="P49" i="4"/>
  <c r="Q49" i="4"/>
  <c r="R49" i="4"/>
  <c r="S49" i="4"/>
  <c r="T49" i="4"/>
  <c r="S53" i="4"/>
  <c r="P58" i="4"/>
  <c r="P59" i="4"/>
  <c r="Q59" i="4"/>
  <c r="R59" i="4"/>
  <c r="S59" i="4"/>
  <c r="T59" i="4"/>
  <c r="P61" i="4"/>
  <c r="T61" i="4"/>
  <c r="R63" i="4"/>
  <c r="P65" i="4"/>
  <c r="T65" i="4"/>
  <c r="P68" i="4"/>
  <c r="P69" i="4"/>
  <c r="Q69" i="4"/>
  <c r="R69" i="4"/>
  <c r="S69" i="4"/>
  <c r="T69" i="4"/>
  <c r="T74" i="4"/>
  <c r="R76" i="4"/>
  <c r="P78" i="4"/>
  <c r="P79" i="4"/>
  <c r="Q79" i="4"/>
  <c r="R79" i="4"/>
  <c r="S79" i="4"/>
  <c r="T79" i="4"/>
  <c r="R81" i="4"/>
  <c r="P83" i="4"/>
  <c r="S84" i="4"/>
  <c r="R85" i="4"/>
  <c r="Q86" i="4"/>
  <c r="P88" i="4"/>
  <c r="P89" i="4"/>
  <c r="Q89" i="4"/>
  <c r="R89" i="4"/>
  <c r="S89" i="4"/>
  <c r="T89" i="4"/>
  <c r="P92" i="4"/>
  <c r="T92" i="4"/>
  <c r="S93" i="4"/>
  <c r="R94" i="4"/>
  <c r="Q95" i="4"/>
  <c r="P96" i="4"/>
  <c r="T96" i="4"/>
  <c r="P98" i="4"/>
  <c r="P99" i="4"/>
  <c r="Q99" i="4"/>
  <c r="R99" i="4"/>
  <c r="S99" i="4"/>
  <c r="T99" i="4"/>
  <c r="Q101" i="4"/>
  <c r="P102" i="4"/>
  <c r="T102" i="4"/>
  <c r="S103" i="4"/>
  <c r="R104" i="4"/>
  <c r="Q105" i="4"/>
  <c r="P106" i="4"/>
  <c r="T106" i="4"/>
  <c r="F13" i="4" l="1"/>
  <c r="E13" i="4"/>
  <c r="E12" i="4"/>
  <c r="F12" i="4"/>
  <c r="E11" i="4"/>
  <c r="F11" i="4"/>
  <c r="F10" i="4"/>
  <c r="E10" i="4"/>
  <c r="F8" i="4"/>
  <c r="E8" i="4"/>
  <c r="E7" i="4"/>
  <c r="F7" i="4"/>
  <c r="F6" i="4"/>
  <c r="E6" i="4"/>
  <c r="F14" i="4"/>
  <c r="E14" i="4"/>
  <c r="F9" i="4"/>
  <c r="E9" i="4"/>
  <c r="F5" i="4"/>
  <c r="E5" i="4"/>
  <c r="C7" i="4"/>
  <c r="C14" i="4"/>
  <c r="C10" i="4"/>
  <c r="C6" i="4"/>
  <c r="C8" i="4"/>
  <c r="C9" i="4"/>
  <c r="C13" i="4"/>
  <c r="C12" i="4"/>
  <c r="C11" i="4"/>
  <c r="C5" i="4"/>
  <c r="F22" i="4"/>
  <c r="F23" i="4"/>
  <c r="F24" i="4"/>
  <c r="F25" i="4"/>
  <c r="F21" i="4"/>
  <c r="BN12" i="1"/>
  <c r="B14" i="4" s="1"/>
  <c r="BN11" i="1"/>
  <c r="B13" i="4" s="1"/>
  <c r="BN10" i="1"/>
  <c r="B12" i="4" s="1"/>
  <c r="BN9" i="1"/>
  <c r="B11" i="4" s="1"/>
  <c r="BN8" i="1"/>
  <c r="B10" i="4" s="1"/>
  <c r="BN7" i="1"/>
  <c r="B9" i="4" s="1"/>
  <c r="BN6" i="1"/>
  <c r="B8" i="4" s="1"/>
  <c r="BN5" i="1"/>
  <c r="B7" i="4" s="1"/>
  <c r="BN4" i="1"/>
  <c r="B6" i="4" s="1"/>
  <c r="BN3" i="1"/>
  <c r="B5" i="4" s="1"/>
  <c r="E23" i="4"/>
  <c r="E24" i="4"/>
  <c r="E25" i="4"/>
  <c r="E22" i="4"/>
  <c r="AA51" i="2" l="1"/>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O13" i="6" l="1"/>
  <c r="O10" i="6"/>
  <c r="O11" i="6"/>
  <c r="O12" i="6"/>
  <c r="O9" i="6"/>
  <c r="O14" i="6"/>
  <c r="O15" i="6"/>
  <c r="O16" i="6"/>
  <c r="AK230" i="1"/>
  <c r="AK229" i="1"/>
  <c r="AK228" i="1"/>
  <c r="AK227" i="1"/>
  <c r="Y230" i="1"/>
  <c r="Y229" i="1"/>
  <c r="Y228" i="1"/>
  <c r="Y227" i="1"/>
  <c r="M230" i="1"/>
  <c r="M229" i="1"/>
  <c r="M228" i="1"/>
  <c r="M227" i="1"/>
  <c r="AC3" i="2" l="1"/>
  <c r="AD80" i="1"/>
  <c r="AC80" i="1"/>
  <c r="AB80" i="1"/>
  <c r="R80" i="1"/>
  <c r="Q80" i="1"/>
  <c r="P80" i="1"/>
  <c r="F80" i="1"/>
  <c r="E80" i="1"/>
  <c r="D80" i="1"/>
  <c r="BB59" i="1"/>
  <c r="BA59" i="1"/>
  <c r="AZ59" i="1"/>
  <c r="AP59" i="1"/>
  <c r="AO59" i="1"/>
  <c r="AN59" i="1"/>
  <c r="AD59" i="1"/>
  <c r="AC59" i="1"/>
  <c r="AB59" i="1"/>
  <c r="R59" i="1"/>
  <c r="Q59" i="1"/>
  <c r="P59" i="1"/>
  <c r="F59" i="1"/>
  <c r="E59" i="1"/>
  <c r="D59" i="1"/>
  <c r="BB38" i="1"/>
  <c r="BA38" i="1"/>
  <c r="AZ38" i="1"/>
  <c r="AP38" i="1"/>
  <c r="AO38" i="1"/>
  <c r="AN38" i="1"/>
  <c r="AD38" i="1"/>
  <c r="AC38" i="1"/>
  <c r="AB38" i="1"/>
  <c r="R38" i="1"/>
  <c r="Q38" i="1"/>
  <c r="P38" i="1"/>
  <c r="F38" i="1"/>
  <c r="E38" i="1"/>
  <c r="D38" i="1"/>
  <c r="BB17" i="1"/>
  <c r="BA17" i="1"/>
  <c r="AZ17" i="1"/>
  <c r="AP17" i="1"/>
  <c r="AO17" i="1"/>
  <c r="AN17" i="1"/>
  <c r="AD17" i="1"/>
  <c r="AC17" i="1"/>
  <c r="AB17" i="1"/>
  <c r="R17" i="1"/>
  <c r="Q17" i="1"/>
  <c r="P17" i="1"/>
  <c r="F17" i="1"/>
  <c r="E17" i="1"/>
  <c r="D17" i="1"/>
  <c r="U6" i="2" l="1"/>
  <c r="I3" i="3"/>
  <c r="AD226" i="1" l="1"/>
  <c r="AC226" i="1"/>
  <c r="AB226" i="1"/>
  <c r="R226" i="1"/>
  <c r="Q226" i="1"/>
  <c r="P226" i="1"/>
  <c r="F226" i="1"/>
  <c r="E226" i="1"/>
  <c r="D226" i="1"/>
  <c r="BB206" i="1"/>
  <c r="BA206" i="1"/>
  <c r="AZ206" i="1"/>
  <c r="AP206" i="1"/>
  <c r="AO206" i="1"/>
  <c r="AN206" i="1"/>
  <c r="AD206" i="1"/>
  <c r="AC206" i="1"/>
  <c r="AB206" i="1"/>
  <c r="R206" i="1"/>
  <c r="Q206" i="1"/>
  <c r="P206" i="1"/>
  <c r="F206" i="1"/>
  <c r="E206" i="1"/>
  <c r="D206" i="1"/>
  <c r="BB185" i="1"/>
  <c r="BA185" i="1"/>
  <c r="AZ185" i="1"/>
  <c r="AP185" i="1"/>
  <c r="AO185" i="1"/>
  <c r="AN185" i="1"/>
  <c r="AD185" i="1"/>
  <c r="AC185" i="1"/>
  <c r="AB185" i="1"/>
  <c r="R185" i="1"/>
  <c r="Q185" i="1"/>
  <c r="P185" i="1"/>
  <c r="F185" i="1"/>
  <c r="E185" i="1"/>
  <c r="D185" i="1"/>
  <c r="BB164" i="1"/>
  <c r="BA164" i="1"/>
  <c r="AZ164" i="1"/>
  <c r="AP164" i="1"/>
  <c r="AO164" i="1"/>
  <c r="AN164" i="1"/>
  <c r="AD164" i="1"/>
  <c r="AC164" i="1"/>
  <c r="AB164" i="1"/>
  <c r="R164" i="1"/>
  <c r="Q164" i="1"/>
  <c r="P164" i="1"/>
  <c r="F164" i="1"/>
  <c r="E164" i="1"/>
  <c r="D164" i="1"/>
  <c r="BB143" i="1"/>
  <c r="BA143" i="1"/>
  <c r="AZ143" i="1"/>
  <c r="AP143" i="1"/>
  <c r="AO143" i="1"/>
  <c r="AN143" i="1"/>
  <c r="AD143" i="1"/>
  <c r="AC143" i="1"/>
  <c r="AB143" i="1"/>
  <c r="R143" i="1"/>
  <c r="Q143" i="1"/>
  <c r="P143" i="1"/>
  <c r="F143" i="1"/>
  <c r="E143" i="1"/>
  <c r="D143" i="1"/>
  <c r="BB122" i="1"/>
  <c r="BA122" i="1"/>
  <c r="AZ122" i="1"/>
  <c r="AP122" i="1"/>
  <c r="AO122" i="1"/>
  <c r="AN122" i="1"/>
  <c r="AD122" i="1"/>
  <c r="AC122" i="1"/>
  <c r="AB122" i="1"/>
  <c r="R122" i="1"/>
  <c r="Q122" i="1"/>
  <c r="P122" i="1"/>
  <c r="F122" i="1"/>
  <c r="E122" i="1"/>
  <c r="D122" i="1"/>
  <c r="BB101" i="1"/>
  <c r="BA101" i="1"/>
  <c r="AZ101" i="1"/>
  <c r="AP101" i="1"/>
  <c r="AO101" i="1"/>
  <c r="AN101" i="1"/>
  <c r="AD101" i="1"/>
  <c r="AC101" i="1"/>
  <c r="AB101" i="1"/>
  <c r="R101" i="1"/>
  <c r="Q101" i="1"/>
  <c r="P101" i="1"/>
  <c r="F101" i="1"/>
  <c r="E101" i="1"/>
  <c r="D101" i="1"/>
  <c r="BB80" i="1"/>
  <c r="BA80" i="1"/>
  <c r="AZ80" i="1"/>
  <c r="AP80" i="1"/>
  <c r="AO80" i="1"/>
  <c r="AN80" i="1"/>
  <c r="AD225" i="1"/>
  <c r="AC225" i="1"/>
  <c r="AB225" i="1"/>
  <c r="R225" i="1"/>
  <c r="Q225" i="1"/>
  <c r="P225" i="1"/>
  <c r="F225" i="1"/>
  <c r="E225" i="1"/>
  <c r="D225" i="1"/>
  <c r="AB48" i="2"/>
  <c r="AB47" i="2"/>
  <c r="AB43" i="2"/>
  <c r="T14" i="2" s="1"/>
  <c r="X14" i="2" s="1"/>
  <c r="AD9" i="2"/>
  <c r="AC9" i="2"/>
  <c r="I9" i="3" s="1"/>
  <c r="AB9" i="2"/>
  <c r="AD8" i="2"/>
  <c r="AC8" i="2"/>
  <c r="AB8" i="2"/>
  <c r="AB4" i="2"/>
  <c r="AD3" i="2"/>
  <c r="V6" i="2" s="1"/>
  <c r="AB3" i="2"/>
  <c r="K15" i="6" l="1"/>
  <c r="V7" i="2"/>
  <c r="T15" i="2"/>
  <c r="X15" i="2" s="1"/>
  <c r="T7" i="2"/>
  <c r="T6" i="2"/>
  <c r="X6" i="2" s="1"/>
  <c r="U7" i="2"/>
  <c r="I8" i="3"/>
  <c r="K9" i="6" l="1"/>
  <c r="C55" i="2"/>
  <c r="X7" i="2"/>
</calcChain>
</file>

<file path=xl/sharedStrings.xml><?xml version="1.0" encoding="utf-8"?>
<sst xmlns="http://schemas.openxmlformats.org/spreadsheetml/2006/main" count="1492" uniqueCount="260">
  <si>
    <t>MAIN STUDENT SUMMARY</t>
  </si>
  <si>
    <t>NAME</t>
  </si>
  <si>
    <t>Sample, Jane</t>
  </si>
  <si>
    <t>LEVEL</t>
  </si>
  <si>
    <t>level update history</t>
  </si>
  <si>
    <t>STUDENT SCHEDULE</t>
  </si>
  <si>
    <t>average TOOL</t>
  </si>
  <si>
    <t>Last Seven Days</t>
  </si>
  <si>
    <t>Date</t>
  </si>
  <si>
    <t>New level:</t>
  </si>
  <si>
    <t>alg1</t>
  </si>
  <si>
    <t>entry</t>
  </si>
  <si>
    <t>LL</t>
  </si>
  <si>
    <t>Bio</t>
  </si>
  <si>
    <t>Eng 10</t>
  </si>
  <si>
    <t>Total Days Present This Quarter:</t>
  </si>
  <si>
    <t>Group</t>
  </si>
  <si>
    <t>CreatWrit</t>
  </si>
  <si>
    <t>Art</t>
  </si>
  <si>
    <t>WH 1</t>
  </si>
  <si>
    <t>X</t>
  </si>
  <si>
    <t>reward</t>
  </si>
  <si>
    <t>nonreward</t>
  </si>
  <si>
    <t>LEVEL BENCHMARKS</t>
  </si>
  <si>
    <t>averages by class</t>
  </si>
  <si>
    <t>levels:</t>
  </si>
  <si>
    <t>Respect</t>
  </si>
  <si>
    <t>On-Task</t>
  </si>
  <si>
    <t>Average Daily On Task</t>
  </si>
  <si>
    <t>admissions</t>
  </si>
  <si>
    <t>working</t>
  </si>
  <si>
    <t>leadership</t>
  </si>
  <si>
    <t xml:space="preserve">why are these recoding zeros weirdly? </t>
  </si>
  <si>
    <t>independent</t>
  </si>
  <si>
    <t>DO NOT CHANGE THESE WITHOUT CONSULTING FULL STAFF</t>
  </si>
  <si>
    <t>Average Daily Respect</t>
  </si>
  <si>
    <r>
      <rPr>
        <b/>
        <sz val="20"/>
        <color rgb="FFFF0000"/>
        <rFont val="Calibri"/>
        <family val="2"/>
      </rPr>
      <t>Focus Goal week 1</t>
    </r>
    <r>
      <rPr>
        <sz val="20"/>
        <color rgb="FFFF0000"/>
        <rFont val="Calibri"/>
        <family val="2"/>
      </rPr>
      <t xml:space="preserve">:            for a (2):                 For a (3): </t>
    </r>
  </si>
  <si>
    <t>focus goal list:</t>
  </si>
  <si>
    <t>Tuesday, February 1,2022</t>
  </si>
  <si>
    <t>Wednesday, February 2,2022</t>
  </si>
  <si>
    <t>Thursday, February 3, 2022</t>
  </si>
  <si>
    <t>Friday, February 4, 2022</t>
  </si>
  <si>
    <t xml:space="preserve">R. </t>
  </si>
  <si>
    <t xml:space="preserve">T. </t>
  </si>
  <si>
    <t xml:space="preserve">F. </t>
  </si>
  <si>
    <t>BB</t>
  </si>
  <si>
    <t>DB</t>
  </si>
  <si>
    <t>STO</t>
  </si>
  <si>
    <t>ALT</t>
  </si>
  <si>
    <t>CM</t>
  </si>
  <si>
    <t>MISC</t>
  </si>
  <si>
    <t>Notes</t>
  </si>
  <si>
    <t>R.</t>
  </si>
  <si>
    <t>Math</t>
  </si>
  <si>
    <t>English</t>
  </si>
  <si>
    <t>History</t>
  </si>
  <si>
    <t>Science</t>
  </si>
  <si>
    <t>Elective</t>
  </si>
  <si>
    <t>Econ</t>
  </si>
  <si>
    <t>Aver.</t>
  </si>
  <si>
    <t xml:space="preserve">Aver. </t>
  </si>
  <si>
    <t xml:space="preserve">Total </t>
  </si>
  <si>
    <t>Entry Level</t>
  </si>
  <si>
    <t>Working Level</t>
  </si>
  <si>
    <t>Leadership Level</t>
  </si>
  <si>
    <t>Independent Level</t>
  </si>
  <si>
    <r>
      <rPr>
        <b/>
        <sz val="20"/>
        <color rgb="FFFF0000"/>
        <rFont val="Calibri"/>
        <family val="2"/>
      </rPr>
      <t>Focus Goal week 2</t>
    </r>
    <r>
      <rPr>
        <sz val="20"/>
        <color rgb="FFFF0000"/>
        <rFont val="Calibri"/>
        <family val="2"/>
      </rPr>
      <t xml:space="preserve">:            for a (2):                 For a (3): </t>
    </r>
  </si>
  <si>
    <t>Monday, February 7, 2022</t>
  </si>
  <si>
    <t>Tuesday February 8, 2022</t>
  </si>
  <si>
    <t>Wednesday, February 9, 2022</t>
  </si>
  <si>
    <t>Thursday February 10, 2022</t>
  </si>
  <si>
    <t>Friday, February 11, 2022</t>
  </si>
  <si>
    <t>F.</t>
  </si>
  <si>
    <t>T.</t>
  </si>
  <si>
    <t xml:space="preserve">Focus Goal Week 3:            for a (2):                 For a (3): </t>
  </si>
  <si>
    <t>Monday,February 14, 2022</t>
  </si>
  <si>
    <t>Tuesday February 15, 2022</t>
  </si>
  <si>
    <t>Wednesday February 16, 2022</t>
  </si>
  <si>
    <t>Thursday February 17, 2022</t>
  </si>
  <si>
    <t>Friday February 18, 2022</t>
  </si>
  <si>
    <t>EARLY RELEASE</t>
  </si>
  <si>
    <t xml:space="preserve">Focus Goal Week 4:            for a (2):                 For a (3): </t>
  </si>
  <si>
    <t>Monday,February 21, 2022</t>
  </si>
  <si>
    <t>Tuesday February 22, 2022</t>
  </si>
  <si>
    <t>Wednesday February 23, 2022</t>
  </si>
  <si>
    <t>Thursday, February 24, 2022</t>
  </si>
  <si>
    <t>Friday February 25, 2022</t>
  </si>
  <si>
    <t>SCHOOL HOLIDAY</t>
  </si>
  <si>
    <t>Total</t>
  </si>
  <si>
    <t xml:space="preserve">Focus Goal Week 5:            for a (2):                 For a (3): </t>
  </si>
  <si>
    <t>Monday, February 28, 2022</t>
  </si>
  <si>
    <t>Tuesday, March 1, 2022</t>
  </si>
  <si>
    <t>Wednesday, March 2, 2022</t>
  </si>
  <si>
    <t>Thursday, March 3 ,2022</t>
  </si>
  <si>
    <t>Friday, March 4, 2022</t>
  </si>
  <si>
    <t xml:space="preserve">Focus Goal Week 6:           for a (2):                 For a (3): </t>
  </si>
  <si>
    <t>Monday March 7, 2022</t>
  </si>
  <si>
    <t>Tuesday March 8, 2022</t>
  </si>
  <si>
    <t xml:space="preserve">Wednesday March 9, 2022 </t>
  </si>
  <si>
    <t>Thursday March 10, 2022</t>
  </si>
  <si>
    <t>Friday March 11, 2022</t>
  </si>
  <si>
    <t xml:space="preserve">Focus Goal Week 7:           for a (2):                 For a (3): </t>
  </si>
  <si>
    <t>Monday March 14, 2022</t>
  </si>
  <si>
    <t>Tuesday March 15, 2022</t>
  </si>
  <si>
    <t>Wednesday March 16, 2022</t>
  </si>
  <si>
    <t>Thursday March 17, 2022</t>
  </si>
  <si>
    <t>Friday March 18, 2022</t>
  </si>
  <si>
    <t xml:space="preserve">Focus Goal Week 8:           for a (2):                 For a (3): </t>
  </si>
  <si>
    <t>Monday March 21, 2022</t>
  </si>
  <si>
    <t>Tuesday March 22, 2022</t>
  </si>
  <si>
    <t>Wednesday March 23, 2022</t>
  </si>
  <si>
    <t>Thursday March 24, 2022</t>
  </si>
  <si>
    <t>Friday March 25, 2022</t>
  </si>
  <si>
    <t>TEACHER WORK DAY</t>
  </si>
  <si>
    <t xml:space="preserve">Focus Goal Week 9:             for a (2):                 For a (3): </t>
  </si>
  <si>
    <t>Monday March 28, 2022</t>
  </si>
  <si>
    <t>Tuesday, March 29, 2022</t>
  </si>
  <si>
    <t>Wednesday March 30, 2022</t>
  </si>
  <si>
    <t>Thursday March 31, 2022</t>
  </si>
  <si>
    <t>Friday, April 1, 2022</t>
  </si>
  <si>
    <t xml:space="preserve">Focus Goal Week 10:           for a (2):                 For a (3): </t>
  </si>
  <si>
    <t>This is Quarter 4</t>
  </si>
  <si>
    <t xml:space="preserve">Focus Goal Week 11:            for a (2):                 For a (3): </t>
  </si>
  <si>
    <t>1st</t>
  </si>
  <si>
    <t>2nd</t>
  </si>
  <si>
    <t>3rd</t>
  </si>
  <si>
    <t>L / G</t>
  </si>
  <si>
    <t>5th</t>
  </si>
  <si>
    <t>6th</t>
  </si>
  <si>
    <t>7th</t>
  </si>
  <si>
    <t>Average Points By Week</t>
  </si>
  <si>
    <t>week</t>
  </si>
  <si>
    <t>date</t>
  </si>
  <si>
    <t>mean R</t>
  </si>
  <si>
    <t>mean T</t>
  </si>
  <si>
    <t>mean F</t>
  </si>
  <si>
    <t>Entry</t>
  </si>
  <si>
    <t>Working</t>
  </si>
  <si>
    <t>Leadership</t>
  </si>
  <si>
    <t>Independent</t>
  </si>
  <si>
    <t>Level earned</t>
  </si>
  <si>
    <t>Percent Respect and Percent On Task</t>
  </si>
  <si>
    <t>week 1</t>
  </si>
  <si>
    <t xml:space="preserve">This table calculates the % of periods the student had a 2 or above for respect points and on task. It is meant to be used for reporting on IEP goals or calculating participation % for grading. </t>
  </si>
  <si>
    <t>Week 1</t>
  </si>
  <si>
    <t>class</t>
  </si>
  <si>
    <t>% respect</t>
  </si>
  <si>
    <t>% task</t>
  </si>
  <si>
    <t>Week 2</t>
  </si>
  <si>
    <t>week 2</t>
  </si>
  <si>
    <t>Week 3</t>
  </si>
  <si>
    <t>Week 4</t>
  </si>
  <si>
    <t>Week 5</t>
  </si>
  <si>
    <t>Week 6</t>
  </si>
  <si>
    <t>Week 7</t>
  </si>
  <si>
    <t>week 3</t>
  </si>
  <si>
    <t>Week 8</t>
  </si>
  <si>
    <t>Week 9</t>
  </si>
  <si>
    <t>Week 10</t>
  </si>
  <si>
    <t>total:</t>
  </si>
  <si>
    <t>Week 11</t>
  </si>
  <si>
    <t>week 4</t>
  </si>
  <si>
    <t>Average Points by Period</t>
  </si>
  <si>
    <t>Time on Task</t>
  </si>
  <si>
    <t>Focus Goal</t>
  </si>
  <si>
    <t>week 5</t>
  </si>
  <si>
    <t>L /G</t>
  </si>
  <si>
    <t>week 6</t>
  </si>
  <si>
    <t xml:space="preserve">Tot. Aver. </t>
  </si>
  <si>
    <t>week 7</t>
  </si>
  <si>
    <t>week 8</t>
  </si>
  <si>
    <t>week 9</t>
  </si>
  <si>
    <t>week 10</t>
  </si>
  <si>
    <t>Average Daily Minutes Missed from class</t>
  </si>
  <si>
    <t>Focus goal tracking for quarter</t>
  </si>
  <si>
    <t xml:space="preserve">Focus Goal by Week: </t>
  </si>
  <si>
    <t>percent 2 or above</t>
  </si>
  <si>
    <t>counts</t>
  </si>
  <si>
    <t>sums</t>
  </si>
  <si>
    <t>data representation.</t>
  </si>
  <si>
    <t>data modification</t>
  </si>
  <si>
    <t>array</t>
  </si>
  <si>
    <t>array 2</t>
  </si>
  <si>
    <t>week1</t>
  </si>
  <si>
    <t>Monday</t>
  </si>
  <si>
    <t>Tuesday</t>
  </si>
  <si>
    <t>Wednesday</t>
  </si>
  <si>
    <t>Thursday</t>
  </si>
  <si>
    <t>Friday</t>
  </si>
  <si>
    <t>week2</t>
  </si>
  <si>
    <t>multi-week goal calculation:</t>
  </si>
  <si>
    <t>how to use</t>
  </si>
  <si>
    <t xml:space="preserve">sometimes, certain IEP goals require multiple weeks of data collection to be aggregated. This section will allow you to specify which weeks you want to aggregate and then will give you a grand average for all of the above. </t>
  </si>
  <si>
    <t>Select your weeks:</t>
  </si>
  <si>
    <t xml:space="preserve">Input week numbers here, </t>
  </si>
  <si>
    <t>Your grand mean percent:</t>
  </si>
  <si>
    <t>e.g. "7" or "2"in each available cell</t>
  </si>
  <si>
    <t>week3</t>
  </si>
  <si>
    <t>week4</t>
  </si>
  <si>
    <t>week5</t>
  </si>
  <si>
    <t>week6</t>
  </si>
  <si>
    <t>week7</t>
  </si>
  <si>
    <t>week8</t>
  </si>
  <si>
    <t>week9</t>
  </si>
  <si>
    <t>week10</t>
  </si>
  <si>
    <t>Bathroom</t>
  </si>
  <si>
    <t>Directed Breaks</t>
  </si>
  <si>
    <t>Self Time Outs</t>
  </si>
  <si>
    <t>Alt Space</t>
  </si>
  <si>
    <t>Counselor</t>
  </si>
  <si>
    <t>Misc/Other</t>
  </si>
  <si>
    <t>DO</t>
  </si>
  <si>
    <t>Sigma</t>
  </si>
  <si>
    <t>NOT</t>
  </si>
  <si>
    <t>DELETE</t>
  </si>
  <si>
    <t>THIS</t>
  </si>
  <si>
    <t>COLUMN</t>
  </si>
  <si>
    <t>respect</t>
  </si>
  <si>
    <t>task</t>
  </si>
  <si>
    <t>focus</t>
  </si>
  <si>
    <t>notes</t>
  </si>
  <si>
    <t>course catalogue</t>
  </si>
  <si>
    <t>alg2</t>
  </si>
  <si>
    <t>Chem</t>
  </si>
  <si>
    <t>Earthsci</t>
  </si>
  <si>
    <t>Econ/PF</t>
  </si>
  <si>
    <t>Eng 11</t>
  </si>
  <si>
    <t>Eng 12</t>
  </si>
  <si>
    <t>Eng 9</t>
  </si>
  <si>
    <t>geom</t>
  </si>
  <si>
    <t>Govt</t>
  </si>
  <si>
    <t>MS English</t>
  </si>
  <si>
    <t>MS History</t>
  </si>
  <si>
    <t>MS Math</t>
  </si>
  <si>
    <t>MS Science</t>
  </si>
  <si>
    <t>Music</t>
  </si>
  <si>
    <t>PE10</t>
  </si>
  <si>
    <t>PE9</t>
  </si>
  <si>
    <t>Physics</t>
  </si>
  <si>
    <t>SFS</t>
  </si>
  <si>
    <t>USVA</t>
  </si>
  <si>
    <t>WH 2</t>
  </si>
  <si>
    <t>studyhall</t>
  </si>
  <si>
    <t>elective1</t>
  </si>
  <si>
    <t>elective2</t>
  </si>
  <si>
    <t>SUM</t>
  </si>
  <si>
    <t>AVERAGE</t>
  </si>
  <si>
    <t>SD</t>
  </si>
  <si>
    <t>COUNT 2-3</t>
  </si>
  <si>
    <t>COUNT01</t>
  </si>
  <si>
    <t>RATIO</t>
  </si>
  <si>
    <t>just 0 and 1</t>
  </si>
  <si>
    <t>class period:</t>
  </si>
  <si>
    <t>just 2 and 3</t>
  </si>
  <si>
    <t>Ratios:</t>
  </si>
  <si>
    <t>LEVEL SYSTEM INFORMATION</t>
  </si>
  <si>
    <t>level</t>
  </si>
  <si>
    <t>rank</t>
  </si>
  <si>
    <t>days</t>
  </si>
  <si>
    <t>out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</si>
</sst>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0.0"/>
    <numFmt numFmtId="166" formatCode="mm/dd/yy;@"/>
  </numFmts>
  <fonts count="38">
    <font>
      <sz val="11"/>
      <color theme="1"/>
      <name val="Calibri"/>
      <family val="2"/>
      <scheme val="minor"/>
    </font>
    <font>
      <sz val="11"/>
      <color theme="1"/>
      <name val="Calibri"/>
      <family val="2"/>
    </font>
    <font>
      <sz val="11"/>
      <color rgb="FF44546A"/>
      <name val="Calibri"/>
      <family val="2"/>
    </font>
    <font>
      <sz val="11"/>
      <color rgb="FF000000"/>
      <name val="Calibri"/>
      <family val="2"/>
    </font>
    <font>
      <b/>
      <sz val="11"/>
      <color rgb="FF000000"/>
      <name val="Calibri"/>
      <family val="2"/>
    </font>
    <font>
      <b/>
      <sz val="11"/>
      <color rgb="FFFF0000"/>
      <name val="Calibri"/>
      <family val="2"/>
    </font>
    <font>
      <b/>
      <sz val="11"/>
      <color rgb="FF44546A"/>
      <name val="Calibri"/>
      <family val="2"/>
    </font>
    <font>
      <b/>
      <sz val="11"/>
      <color theme="1"/>
      <name val="Calibri"/>
      <family val="2"/>
      <scheme val="minor"/>
    </font>
    <font>
      <b/>
      <sz val="18"/>
      <color rgb="FFFF0000"/>
      <name val="Calibri"/>
      <family val="2"/>
    </font>
    <font>
      <sz val="20"/>
      <color rgb="FFFF0000"/>
      <name val="Calibri"/>
      <family val="2"/>
    </font>
    <font>
      <b/>
      <sz val="20"/>
      <color rgb="FFFF0000"/>
      <name val="Calibri"/>
      <family val="2"/>
    </font>
    <font>
      <sz val="24"/>
      <color theme="1"/>
      <name val="Calibri"/>
      <family val="2"/>
      <scheme val="minor"/>
    </font>
    <font>
      <sz val="11"/>
      <color rgb="FFC00000"/>
      <name val="Calibri"/>
      <family val="2"/>
      <scheme val="minor"/>
    </font>
    <font>
      <b/>
      <sz val="12"/>
      <color theme="1"/>
      <name val="Calibri"/>
      <family val="2"/>
      <scheme val="minor"/>
    </font>
    <font>
      <sz val="11"/>
      <color rgb="FFFF0000"/>
      <name val="Calibri"/>
      <family val="2"/>
    </font>
    <font>
      <b/>
      <sz val="16"/>
      <color rgb="FF000000"/>
      <name val="Calibri"/>
      <family val="2"/>
    </font>
    <font>
      <sz val="16"/>
      <color theme="1"/>
      <name val="Calibri"/>
      <family val="2"/>
    </font>
    <font>
      <sz val="11"/>
      <color theme="1"/>
      <name val="Calibri"/>
      <family val="2"/>
      <scheme val="minor"/>
    </font>
    <font>
      <b/>
      <sz val="20"/>
      <color rgb="FFFF0000"/>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6"/>
      <color rgb="FFFF0000"/>
      <name val="Calibri"/>
      <family val="2"/>
      <scheme val="minor"/>
    </font>
    <font>
      <sz val="11"/>
      <color rgb="FFFF0000"/>
      <name val="Calibri"/>
      <family val="2"/>
      <scheme val="minor"/>
    </font>
    <font>
      <sz val="28"/>
      <color theme="1"/>
      <name val="Calibri"/>
      <family val="2"/>
      <scheme val="minor"/>
    </font>
    <font>
      <sz val="11"/>
      <name val="Calibri"/>
      <family val="2"/>
    </font>
    <font>
      <sz val="11"/>
      <name val="Calibri"/>
      <family val="2"/>
      <scheme val="minor"/>
    </font>
    <font>
      <sz val="10"/>
      <color rgb="FFFF0000"/>
      <name val="Calibri"/>
      <family val="2"/>
      <scheme val="minor"/>
    </font>
    <font>
      <b/>
      <sz val="22"/>
      <color rgb="FFFF0000"/>
      <name val="Calibri"/>
      <family val="2"/>
      <scheme val="minor"/>
    </font>
    <font>
      <sz val="36"/>
      <color theme="1"/>
      <name val="Calibri"/>
      <family val="2"/>
      <scheme val="minor"/>
    </font>
    <font>
      <b/>
      <sz val="28"/>
      <color theme="1"/>
      <name val="Calibri"/>
      <family val="2"/>
      <scheme val="minor"/>
    </font>
    <font>
      <b/>
      <sz val="12"/>
      <color rgb="FFFF0000"/>
      <name val="Calibri"/>
      <family val="2"/>
      <scheme val="minor"/>
    </font>
    <font>
      <b/>
      <sz val="18"/>
      <color rgb="FFFF0000"/>
      <name val="Calibri"/>
      <family val="2"/>
      <scheme val="minor"/>
    </font>
    <font>
      <sz val="11"/>
      <color rgb="FF000000"/>
      <name val="Calibri"/>
      <family val="2"/>
      <scheme val="minor"/>
    </font>
    <font>
      <sz val="11"/>
      <color rgb="FF444444"/>
      <name val="Calibri"/>
      <family val="2"/>
      <scheme val="minor"/>
    </font>
    <font>
      <b/>
      <sz val="11"/>
      <color rgb="FF000000"/>
      <name val="Calibri"/>
      <family val="2"/>
      <scheme val="minor"/>
    </font>
    <font>
      <sz val="11"/>
      <color theme="3" tint="0.39997558519241921"/>
      <name val="Calibri"/>
      <family val="2"/>
      <scheme val="minor"/>
    </font>
    <font>
      <b/>
      <sz val="11"/>
      <name val="Calibri"/>
      <family val="2"/>
      <scheme val="minor"/>
    </font>
  </fonts>
  <fills count="22">
    <fill>
      <patternFill patternType="none"/>
    </fill>
    <fill>
      <patternFill patternType="gray125"/>
    </fill>
    <fill>
      <patternFill patternType="solid">
        <fgColor rgb="FF44546A"/>
        <bgColor rgb="FF000000"/>
      </patternFill>
    </fill>
    <fill>
      <patternFill patternType="solid">
        <fgColor rgb="FFFF0000"/>
        <bgColor rgb="FF000000"/>
      </patternFill>
    </fill>
    <fill>
      <patternFill patternType="solid">
        <fgColor rgb="FFAEAAAA"/>
        <bgColor rgb="FF000000"/>
      </patternFill>
    </fill>
    <fill>
      <patternFill patternType="solid">
        <fgColor rgb="FF002060"/>
        <bgColor rgb="FF000000"/>
      </patternFill>
    </fill>
    <fill>
      <patternFill patternType="solid">
        <fgColor rgb="FFA6A6A6"/>
        <bgColor rgb="FF000000"/>
      </patternFill>
    </fill>
    <fill>
      <patternFill patternType="solid">
        <fgColor theme="4" tint="-0.49998474074526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0" tint="-0.34998626667073579"/>
        <bgColor indexed="64"/>
      </patternFill>
    </fill>
    <fill>
      <patternFill patternType="solid">
        <fgColor rgb="FF00206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1" tint="0.249977111117893"/>
        <bgColor indexed="64"/>
      </patternFill>
    </fill>
    <fill>
      <patternFill patternType="solid">
        <fgColor rgb="FFFFFFFF"/>
        <bgColor rgb="FF000000"/>
      </patternFill>
    </fill>
    <fill>
      <patternFill patternType="solid">
        <fgColor theme="1" tint="0.34998626667073579"/>
        <bgColor indexed="64"/>
      </patternFill>
    </fill>
    <fill>
      <patternFill patternType="solid">
        <fgColor rgb="FFFFC000"/>
        <bgColor indexed="64"/>
      </patternFill>
    </fill>
    <fill>
      <patternFill patternType="solid">
        <fgColor rgb="FFA9D08E"/>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9" fontId="17" fillId="0" borderId="0" applyFont="0" applyFill="0" applyBorder="0" applyAlignment="0" applyProtection="0"/>
  </cellStyleXfs>
  <cellXfs count="304">
    <xf numFmtId="0" fontId="0" fillId="0" borderId="0" xfId="0"/>
    <xf numFmtId="0" fontId="1" fillId="0" borderId="0" xfId="0" applyFont="1" applyProtection="1">
      <protection locked="0"/>
    </xf>
    <xf numFmtId="0" fontId="1" fillId="4" borderId="0" xfId="0" applyFont="1" applyFill="1"/>
    <xf numFmtId="0" fontId="1" fillId="3" borderId="0" xfId="0" applyFont="1" applyFill="1"/>
    <xf numFmtId="0" fontId="1" fillId="2" borderId="0" xfId="0" applyFont="1" applyFill="1"/>
    <xf numFmtId="0" fontId="3" fillId="3" borderId="0" xfId="0" applyFont="1" applyFill="1"/>
    <xf numFmtId="0" fontId="1"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center"/>
    </xf>
    <xf numFmtId="0" fontId="4" fillId="3" borderId="0" xfId="0" applyFont="1" applyFill="1" applyAlignment="1">
      <alignment horizontal="center"/>
    </xf>
    <xf numFmtId="0" fontId="4" fillId="5" borderId="0" xfId="0" applyFont="1" applyFill="1" applyAlignment="1">
      <alignment horizontal="right"/>
    </xf>
    <xf numFmtId="0" fontId="4" fillId="3" borderId="0" xfId="0" applyFont="1" applyFill="1" applyAlignment="1">
      <alignment horizontal="right"/>
    </xf>
    <xf numFmtId="0" fontId="1" fillId="0" borderId="0" xfId="0" applyFont="1" applyAlignment="1">
      <alignment horizontal="left"/>
    </xf>
    <xf numFmtId="0" fontId="3" fillId="0" borderId="0" xfId="0" applyFont="1" applyAlignment="1">
      <alignment horizontal="left"/>
    </xf>
    <xf numFmtId="0" fontId="3" fillId="6" borderId="0" xfId="0" applyFont="1" applyFill="1" applyProtection="1">
      <protection locked="0"/>
    </xf>
    <xf numFmtId="0" fontId="1" fillId="5" borderId="0" xfId="0" applyFont="1" applyFill="1"/>
    <xf numFmtId="0" fontId="1" fillId="5" borderId="0" xfId="0" applyFont="1" applyFill="1" applyAlignment="1">
      <alignment horizontal="right"/>
    </xf>
    <xf numFmtId="0" fontId="1" fillId="5" borderId="0" xfId="0" applyFont="1" applyFill="1" applyProtection="1">
      <protection locked="0"/>
    </xf>
    <xf numFmtId="0" fontId="3" fillId="5" borderId="0" xfId="0" applyFont="1" applyFill="1"/>
    <xf numFmtId="165" fontId="1" fillId="0" borderId="0" xfId="0" applyNumberFormat="1" applyFont="1" applyAlignment="1">
      <alignment horizontal="right"/>
    </xf>
    <xf numFmtId="0" fontId="1" fillId="3" borderId="0" xfId="0" applyFont="1" applyFill="1" applyAlignment="1">
      <alignment horizontal="right"/>
    </xf>
    <xf numFmtId="0" fontId="3" fillId="0" borderId="0" xfId="0" applyFont="1" applyAlignment="1">
      <alignment horizontal="right"/>
    </xf>
    <xf numFmtId="0" fontId="3" fillId="3" borderId="0" xfId="0" applyFont="1" applyFill="1" applyAlignment="1">
      <alignment horizontal="right"/>
    </xf>
    <xf numFmtId="0" fontId="1" fillId="7" borderId="0" xfId="0" applyFont="1" applyFill="1"/>
    <xf numFmtId="0" fontId="2" fillId="3" borderId="0" xfId="0" applyFont="1" applyFill="1"/>
    <xf numFmtId="0" fontId="6" fillId="3" borderId="0" xfId="0" applyFont="1" applyFill="1" applyAlignment="1">
      <alignment horizontal="center"/>
    </xf>
    <xf numFmtId="0" fontId="6" fillId="3" borderId="0" xfId="0" applyFont="1" applyFill="1" applyAlignment="1">
      <alignment horizontal="right"/>
    </xf>
    <xf numFmtId="0" fontId="2" fillId="3" borderId="0" xfId="0" applyFont="1" applyFill="1" applyAlignment="1">
      <alignment horizontal="right"/>
    </xf>
    <xf numFmtId="0" fontId="1" fillId="8" borderId="0" xfId="0" applyFont="1" applyFill="1"/>
    <xf numFmtId="0" fontId="5" fillId="8" borderId="0" xfId="0" applyFont="1" applyFill="1" applyAlignment="1" applyProtection="1">
      <alignment horizontal="center"/>
      <protection locked="0"/>
    </xf>
    <xf numFmtId="0" fontId="1" fillId="8" borderId="0" xfId="0" applyFont="1" applyFill="1" applyProtection="1">
      <protection locked="0"/>
    </xf>
    <xf numFmtId="166" fontId="4" fillId="0" borderId="0" xfId="0" applyNumberFormat="1" applyFont="1" applyAlignment="1">
      <alignment horizontal="left"/>
    </xf>
    <xf numFmtId="0" fontId="1" fillId="10" borderId="0" xfId="0" applyFont="1" applyFill="1"/>
    <xf numFmtId="0" fontId="4" fillId="0" borderId="7" xfId="0" applyFont="1" applyBorder="1" applyAlignment="1">
      <alignment horizontal="center"/>
    </xf>
    <xf numFmtId="0" fontId="1" fillId="0" borderId="3" xfId="0" applyFont="1" applyBorder="1"/>
    <xf numFmtId="0" fontId="1" fillId="0" borderId="5" xfId="0" applyFont="1" applyBorder="1"/>
    <xf numFmtId="0" fontId="1" fillId="0" borderId="8" xfId="0" applyFont="1" applyBorder="1"/>
    <xf numFmtId="0" fontId="1" fillId="11" borderId="0" xfId="0" applyFont="1" applyFill="1"/>
    <xf numFmtId="0" fontId="1" fillId="12" borderId="0" xfId="0" applyFont="1" applyFill="1"/>
    <xf numFmtId="0" fontId="1" fillId="11" borderId="0" xfId="0" applyFont="1" applyFill="1" applyAlignment="1">
      <alignment horizontal="right"/>
    </xf>
    <xf numFmtId="0" fontId="2" fillId="12" borderId="0" xfId="0" applyFont="1" applyFill="1"/>
    <xf numFmtId="0" fontId="3" fillId="12" borderId="0" xfId="0" applyFont="1" applyFill="1"/>
    <xf numFmtId="0" fontId="4" fillId="12" borderId="0" xfId="0" applyFont="1" applyFill="1" applyAlignment="1">
      <alignment horizontal="center"/>
    </xf>
    <xf numFmtId="0" fontId="4" fillId="12" borderId="0" xfId="0" applyFont="1" applyFill="1" applyAlignment="1">
      <alignment horizontal="right"/>
    </xf>
    <xf numFmtId="0" fontId="3" fillId="12" borderId="0" xfId="0" applyFont="1" applyFill="1" applyAlignment="1">
      <alignment horizontal="right"/>
    </xf>
    <xf numFmtId="0" fontId="6" fillId="12" borderId="0" xfId="0" applyFont="1" applyFill="1" applyAlignment="1">
      <alignment horizontal="center"/>
    </xf>
    <xf numFmtId="0" fontId="6" fillId="12" borderId="0" xfId="0" applyFont="1" applyFill="1" applyAlignment="1">
      <alignment horizontal="right"/>
    </xf>
    <xf numFmtId="0" fontId="2" fillId="12" borderId="0" xfId="0" applyFont="1" applyFill="1" applyAlignment="1">
      <alignment horizontal="right"/>
    </xf>
    <xf numFmtId="0" fontId="1" fillId="12" borderId="0" xfId="0" applyFont="1" applyFill="1" applyAlignment="1">
      <alignment horizontal="right"/>
    </xf>
    <xf numFmtId="0" fontId="2" fillId="8" borderId="0" xfId="0" applyFont="1" applyFill="1"/>
    <xf numFmtId="165" fontId="1" fillId="11" borderId="0" xfId="0" applyNumberFormat="1" applyFont="1" applyFill="1" applyAlignment="1">
      <alignment horizontal="right"/>
    </xf>
    <xf numFmtId="0" fontId="3" fillId="11" borderId="0" xfId="0" applyFont="1" applyFill="1" applyAlignment="1">
      <alignment horizontal="right"/>
    </xf>
    <xf numFmtId="0" fontId="3" fillId="11" borderId="0" xfId="0" applyFont="1" applyFill="1"/>
    <xf numFmtId="0" fontId="1" fillId="12" borderId="0" xfId="0" applyFont="1" applyFill="1" applyAlignment="1">
      <alignment vertical="top" wrapText="1"/>
    </xf>
    <xf numFmtId="0" fontId="1" fillId="13" borderId="0" xfId="0" applyFont="1" applyFill="1" applyAlignment="1" applyProtection="1">
      <alignment horizontal="center"/>
      <protection locked="0"/>
    </xf>
    <xf numFmtId="0" fontId="3" fillId="13" borderId="0" xfId="0" applyFont="1" applyFill="1" applyProtection="1">
      <protection locked="0"/>
    </xf>
    <xf numFmtId="164" fontId="16" fillId="0" borderId="0" xfId="0" applyNumberFormat="1" applyFont="1"/>
    <xf numFmtId="0" fontId="16" fillId="10" borderId="0" xfId="0" applyFont="1" applyFill="1"/>
    <xf numFmtId="0" fontId="16" fillId="11" borderId="0" xfId="0" applyFont="1" applyFill="1"/>
    <xf numFmtId="0" fontId="16" fillId="0" borderId="0" xfId="0" applyFont="1"/>
    <xf numFmtId="0" fontId="1" fillId="14" borderId="0" xfId="0" applyFont="1" applyFill="1"/>
    <xf numFmtId="0" fontId="4" fillId="14" borderId="0" xfId="0" applyFont="1" applyFill="1" applyAlignment="1">
      <alignment horizontal="right"/>
    </xf>
    <xf numFmtId="0" fontId="1" fillId="15" borderId="0" xfId="0" applyFont="1" applyFill="1"/>
    <xf numFmtId="0" fontId="16" fillId="15" borderId="0" xfId="0" applyFont="1" applyFill="1"/>
    <xf numFmtId="0" fontId="0" fillId="16" borderId="0" xfId="0" applyFill="1"/>
    <xf numFmtId="166" fontId="0" fillId="16" borderId="0" xfId="0" applyNumberFormat="1" applyFill="1" applyAlignment="1">
      <alignment horizontal="left"/>
    </xf>
    <xf numFmtId="0" fontId="0" fillId="0" borderId="4" xfId="0" applyBorder="1"/>
    <xf numFmtId="0" fontId="7" fillId="0" borderId="0" xfId="0" applyFont="1" applyAlignment="1">
      <alignment horizontal="center"/>
    </xf>
    <xf numFmtId="0" fontId="0" fillId="0" borderId="0" xfId="0" applyAlignment="1">
      <alignment horizontal="center"/>
    </xf>
    <xf numFmtId="0" fontId="0" fillId="0" borderId="5" xfId="0" applyBorder="1" applyAlignment="1">
      <alignment horizontal="center"/>
    </xf>
    <xf numFmtId="165" fontId="0" fillId="0" borderId="0" xfId="0" applyNumberFormat="1"/>
    <xf numFmtId="165" fontId="0" fillId="0" borderId="5" xfId="0" applyNumberFormat="1" applyBorder="1"/>
    <xf numFmtId="0" fontId="0" fillId="0" borderId="5" xfId="0" applyBorder="1"/>
    <xf numFmtId="0" fontId="0" fillId="0" borderId="6" xfId="0" applyBorder="1"/>
    <xf numFmtId="165" fontId="0" fillId="0" borderId="7" xfId="0" applyNumberFormat="1" applyBorder="1"/>
    <xf numFmtId="0" fontId="0" fillId="0" borderId="7" xfId="0" applyBorder="1"/>
    <xf numFmtId="0" fontId="0" fillId="0" borderId="8" xfId="0" applyBorder="1"/>
    <xf numFmtId="0" fontId="0" fillId="0" borderId="4" xfId="0" applyBorder="1" applyAlignment="1">
      <alignment horizontal="right"/>
    </xf>
    <xf numFmtId="0" fontId="0" fillId="0" borderId="4" xfId="0" applyBorder="1" applyAlignment="1">
      <alignment horizontal="left"/>
    </xf>
    <xf numFmtId="0" fontId="13" fillId="0" borderId="1" xfId="0" applyFont="1" applyBorder="1"/>
    <xf numFmtId="166" fontId="13" fillId="0" borderId="2" xfId="0" applyNumberFormat="1" applyFont="1" applyBorder="1" applyAlignment="1">
      <alignment horizontal="left"/>
    </xf>
    <xf numFmtId="0" fontId="13" fillId="0" borderId="2" xfId="0" applyFont="1" applyBorder="1"/>
    <xf numFmtId="0" fontId="13" fillId="0" borderId="3" xfId="0" applyFont="1" applyBorder="1"/>
    <xf numFmtId="0" fontId="1" fillId="11" borderId="0" xfId="0" applyFont="1" applyFill="1" applyProtection="1">
      <protection locked="0"/>
    </xf>
    <xf numFmtId="164" fontId="16" fillId="11" borderId="0" xfId="0" applyNumberFormat="1" applyFont="1" applyFill="1"/>
    <xf numFmtId="0" fontId="4" fillId="11" borderId="0" xfId="0" applyFont="1" applyFill="1" applyAlignment="1">
      <alignment horizontal="center"/>
    </xf>
    <xf numFmtId="0" fontId="1" fillId="0" borderId="6" xfId="0" applyFont="1" applyBorder="1"/>
    <xf numFmtId="0" fontId="1" fillId="0" borderId="7" xfId="0" applyFont="1" applyBorder="1"/>
    <xf numFmtId="14" fontId="0" fillId="0" borderId="0" xfId="0" applyNumberFormat="1"/>
    <xf numFmtId="0" fontId="0" fillId="11" borderId="0" xfId="0" applyFill="1"/>
    <xf numFmtId="0" fontId="19" fillId="0" borderId="0" xfId="0" applyFont="1"/>
    <xf numFmtId="0" fontId="20" fillId="0" borderId="0" xfId="0" applyFont="1"/>
    <xf numFmtId="0" fontId="18" fillId="0" borderId="12" xfId="0" applyFont="1" applyBorder="1" applyAlignment="1">
      <alignment horizontal="center"/>
    </xf>
    <xf numFmtId="0" fontId="0" fillId="0" borderId="0" xfId="0" applyAlignment="1">
      <alignment wrapText="1"/>
    </xf>
    <xf numFmtId="0" fontId="21" fillId="0" borderId="0" xfId="0" applyFont="1"/>
    <xf numFmtId="0" fontId="22" fillId="0" borderId="0" xfId="0" applyFont="1" applyAlignment="1">
      <alignment horizontal="center"/>
    </xf>
    <xf numFmtId="0" fontId="0" fillId="0" borderId="10" xfId="0" applyBorder="1"/>
    <xf numFmtId="0" fontId="0" fillId="0" borderId="12" xfId="0" applyBorder="1"/>
    <xf numFmtId="0" fontId="0" fillId="0" borderId="11" xfId="0" applyBorder="1"/>
    <xf numFmtId="9" fontId="19" fillId="0" borderId="0" xfId="1" applyFont="1" applyAlignment="1">
      <alignment horizontal="center"/>
    </xf>
    <xf numFmtId="9" fontId="0" fillId="0" borderId="0" xfId="1" applyFont="1"/>
    <xf numFmtId="0" fontId="1" fillId="11" borderId="2" xfId="0" applyFont="1" applyFill="1" applyBorder="1" applyAlignment="1">
      <alignment horizontal="right"/>
    </xf>
    <xf numFmtId="165" fontId="1" fillId="0" borderId="2" xfId="0" applyNumberFormat="1" applyFont="1" applyBorder="1" applyAlignment="1">
      <alignment horizontal="right"/>
    </xf>
    <xf numFmtId="9" fontId="1" fillId="0" borderId="0" xfId="1" applyFont="1" applyFill="1" applyBorder="1"/>
    <xf numFmtId="9" fontId="4" fillId="0" borderId="0" xfId="1" applyFont="1" applyFill="1" applyBorder="1" applyAlignment="1">
      <alignment horizontal="center"/>
    </xf>
    <xf numFmtId="9" fontId="4" fillId="5" borderId="0" xfId="1" applyFont="1" applyFill="1" applyBorder="1" applyAlignment="1">
      <alignment horizontal="right"/>
    </xf>
    <xf numFmtId="9" fontId="1" fillId="12" borderId="0" xfId="1" applyFont="1" applyFill="1" applyBorder="1"/>
    <xf numFmtId="9" fontId="1" fillId="0" borderId="0" xfId="1" applyFont="1" applyFill="1" applyBorder="1" applyAlignment="1">
      <alignment horizontal="right"/>
    </xf>
    <xf numFmtId="9" fontId="1" fillId="11" borderId="0" xfId="1" applyFont="1" applyFill="1" applyBorder="1" applyAlignment="1">
      <alignment horizontal="right"/>
    </xf>
    <xf numFmtId="9" fontId="1" fillId="11" borderId="0" xfId="1" applyFont="1" applyFill="1" applyBorder="1"/>
    <xf numFmtId="9" fontId="4" fillId="14" borderId="0" xfId="1" applyFont="1" applyFill="1" applyBorder="1" applyAlignment="1">
      <alignment horizontal="right"/>
    </xf>
    <xf numFmtId="9" fontId="3" fillId="5" borderId="0" xfId="1" applyFont="1" applyFill="1" applyBorder="1"/>
    <xf numFmtId="9" fontId="3" fillId="12" borderId="0" xfId="1" applyFont="1" applyFill="1" applyBorder="1"/>
    <xf numFmtId="9" fontId="3" fillId="0" borderId="0" xfId="1" applyFont="1" applyFill="1" applyBorder="1" applyAlignment="1">
      <alignment horizontal="right"/>
    </xf>
    <xf numFmtId="9" fontId="3" fillId="0" borderId="0" xfId="1" applyFont="1" applyFill="1" applyBorder="1"/>
    <xf numFmtId="9" fontId="3" fillId="6" borderId="0" xfId="1" applyFont="1" applyFill="1" applyBorder="1" applyProtection="1">
      <protection locked="0"/>
    </xf>
    <xf numFmtId="9" fontId="1" fillId="0" borderId="2" xfId="1" applyFont="1" applyFill="1" applyBorder="1" applyAlignment="1">
      <alignment horizontal="right"/>
    </xf>
    <xf numFmtId="9" fontId="1" fillId="0" borderId="7" xfId="1" applyFont="1" applyFill="1" applyBorder="1" applyAlignment="1">
      <alignment horizontal="right"/>
    </xf>
    <xf numFmtId="0" fontId="0" fillId="9" borderId="4" xfId="0" applyFill="1" applyBorder="1"/>
    <xf numFmtId="0" fontId="0" fillId="9" borderId="5" xfId="0" applyFill="1" applyBorder="1"/>
    <xf numFmtId="0" fontId="23" fillId="0" borderId="0" xfId="0" applyFont="1"/>
    <xf numFmtId="0" fontId="5" fillId="0" borderId="0" xfId="0" applyFont="1" applyAlignment="1">
      <alignment horizontal="left"/>
    </xf>
    <xf numFmtId="0" fontId="23" fillId="0" borderId="0" xfId="0" applyFont="1" applyAlignment="1">
      <alignment horizontal="left"/>
    </xf>
    <xf numFmtId="1" fontId="1" fillId="0" borderId="0" xfId="1" applyNumberFormat="1" applyFont="1" applyFill="1" applyBorder="1" applyAlignment="1" applyProtection="1">
      <alignment horizontal="center"/>
      <protection locked="0"/>
    </xf>
    <xf numFmtId="1" fontId="1" fillId="5" borderId="0" xfId="1" applyNumberFormat="1" applyFont="1" applyFill="1" applyBorder="1"/>
    <xf numFmtId="1" fontId="1" fillId="12" borderId="0" xfId="1" applyNumberFormat="1" applyFont="1" applyFill="1" applyBorder="1"/>
    <xf numFmtId="1" fontId="1" fillId="0" borderId="0" xfId="0" applyNumberFormat="1" applyFont="1" applyAlignment="1">
      <alignment horizontal="right"/>
    </xf>
    <xf numFmtId="1" fontId="1" fillId="0" borderId="0" xfId="1" applyNumberFormat="1" applyFont="1" applyFill="1" applyBorder="1"/>
    <xf numFmtId="1" fontId="1" fillId="11" borderId="0" xfId="1" applyNumberFormat="1" applyFont="1" applyFill="1" applyBorder="1" applyAlignment="1">
      <alignment horizontal="right"/>
    </xf>
    <xf numFmtId="1" fontId="1" fillId="14" borderId="0" xfId="1" applyNumberFormat="1" applyFont="1" applyFill="1" applyBorder="1"/>
    <xf numFmtId="1" fontId="1" fillId="11" borderId="0" xfId="1" applyNumberFormat="1" applyFont="1" applyFill="1" applyBorder="1"/>
    <xf numFmtId="1" fontId="3" fillId="5" borderId="0" xfId="1" applyNumberFormat="1" applyFont="1" applyFill="1" applyBorder="1"/>
    <xf numFmtId="1" fontId="3" fillId="12" borderId="0" xfId="1" applyNumberFormat="1" applyFont="1" applyFill="1" applyBorder="1"/>
    <xf numFmtId="1" fontId="3" fillId="0" borderId="0" xfId="1" applyNumberFormat="1" applyFont="1" applyFill="1" applyBorder="1"/>
    <xf numFmtId="0" fontId="1" fillId="0" borderId="0" xfId="0" applyFont="1" applyAlignment="1" applyProtection="1">
      <alignment horizontal="center"/>
      <protection locked="0"/>
    </xf>
    <xf numFmtId="0" fontId="7" fillId="0" borderId="0" xfId="0" applyFont="1"/>
    <xf numFmtId="14" fontId="7" fillId="0" borderId="0" xfId="0" applyNumberFormat="1" applyFont="1" applyAlignment="1">
      <alignment horizontal="right"/>
    </xf>
    <xf numFmtId="14" fontId="0" fillId="0" borderId="0" xfId="0" applyNumberFormat="1" applyAlignment="1">
      <alignment horizontal="right"/>
    </xf>
    <xf numFmtId="0" fontId="0" fillId="17" borderId="0" xfId="0" applyFill="1"/>
    <xf numFmtId="2" fontId="0" fillId="0" borderId="0" xfId="0" applyNumberFormat="1"/>
    <xf numFmtId="2" fontId="0" fillId="0" borderId="0" xfId="0" applyNumberFormat="1" applyAlignment="1">
      <alignment horizontal="right"/>
    </xf>
    <xf numFmtId="14" fontId="0" fillId="17" borderId="0" xfId="0" applyNumberFormat="1" applyFill="1" applyAlignment="1">
      <alignment horizontal="right"/>
    </xf>
    <xf numFmtId="0" fontId="0" fillId="0" borderId="0" xfId="0" applyAlignment="1">
      <alignment horizontal="right"/>
    </xf>
    <xf numFmtId="0" fontId="25" fillId="0" borderId="0" xfId="0" applyFont="1" applyAlignment="1">
      <alignment horizontal="left"/>
    </xf>
    <xf numFmtId="0" fontId="26" fillId="0" borderId="0" xfId="0" applyFont="1"/>
    <xf numFmtId="0" fontId="0" fillId="9" borderId="0" xfId="0" applyFill="1"/>
    <xf numFmtId="0" fontId="0" fillId="9" borderId="0" xfId="0" applyFill="1" applyAlignment="1">
      <alignment horizontal="center"/>
    </xf>
    <xf numFmtId="9" fontId="0" fillId="9" borderId="0" xfId="1" applyFont="1" applyFill="1"/>
    <xf numFmtId="0" fontId="7" fillId="9" borderId="0" xfId="0" applyFont="1" applyFill="1"/>
    <xf numFmtId="9" fontId="7" fillId="9" borderId="0" xfId="1" applyFont="1" applyFill="1"/>
    <xf numFmtId="0" fontId="7" fillId="11" borderId="0" xfId="0" applyFont="1" applyFill="1"/>
    <xf numFmtId="0" fontId="21" fillId="11" borderId="0" xfId="0" applyFont="1" applyFill="1"/>
    <xf numFmtId="14" fontId="0" fillId="9" borderId="4" xfId="0" applyNumberFormat="1" applyFill="1" applyBorder="1"/>
    <xf numFmtId="14" fontId="0" fillId="9" borderId="6" xfId="0" applyNumberFormat="1" applyFill="1" applyBorder="1"/>
    <xf numFmtId="0" fontId="0" fillId="9" borderId="2" xfId="0" applyFill="1" applyBorder="1"/>
    <xf numFmtId="0" fontId="0" fillId="9" borderId="3" xfId="0" applyFill="1" applyBorder="1"/>
    <xf numFmtId="0" fontId="0" fillId="9" borderId="7" xfId="0" applyFill="1" applyBorder="1"/>
    <xf numFmtId="0" fontId="0" fillId="9" borderId="8" xfId="0" applyFill="1" applyBorder="1"/>
    <xf numFmtId="9" fontId="0" fillId="9" borderId="0" xfId="1" applyFont="1" applyFill="1" applyBorder="1" applyAlignment="1">
      <alignment horizontal="center"/>
    </xf>
    <xf numFmtId="0" fontId="0" fillId="9" borderId="6" xfId="0" applyFill="1" applyBorder="1"/>
    <xf numFmtId="0" fontId="1" fillId="9" borderId="4" xfId="0" applyFont="1" applyFill="1" applyBorder="1" applyAlignment="1">
      <alignment horizontal="left"/>
    </xf>
    <xf numFmtId="2" fontId="0" fillId="0" borderId="7" xfId="0" applyNumberFormat="1" applyBorder="1"/>
    <xf numFmtId="0" fontId="33" fillId="18" borderId="0" xfId="0" applyFont="1" applyFill="1"/>
    <xf numFmtId="0" fontId="34" fillId="0" borderId="0" xfId="0" applyFont="1"/>
    <xf numFmtId="0" fontId="23" fillId="11" borderId="0" xfId="0" applyFont="1" applyFill="1"/>
    <xf numFmtId="0" fontId="35" fillId="18" borderId="0" xfId="0" applyFont="1" applyFill="1"/>
    <xf numFmtId="0" fontId="36" fillId="11" borderId="0" xfId="0" applyFont="1" applyFill="1"/>
    <xf numFmtId="0" fontId="22" fillId="11" borderId="0" xfId="0" applyFont="1" applyFill="1" applyAlignment="1">
      <alignment vertical="center"/>
    </xf>
    <xf numFmtId="0" fontId="7" fillId="9" borderId="5" xfId="0" applyFont="1" applyFill="1" applyBorder="1"/>
    <xf numFmtId="9" fontId="0" fillId="9" borderId="5" xfId="1" applyFont="1" applyFill="1" applyBorder="1" applyAlignment="1">
      <alignment horizontal="center"/>
    </xf>
    <xf numFmtId="0" fontId="36" fillId="16" borderId="0" xfId="0" applyFont="1" applyFill="1"/>
    <xf numFmtId="0" fontId="37" fillId="9" borderId="0" xfId="0" applyFont="1" applyFill="1"/>
    <xf numFmtId="0" fontId="26" fillId="9" borderId="0" xfId="0" applyFont="1" applyFill="1"/>
    <xf numFmtId="0" fontId="26" fillId="16" borderId="0" xfId="0" applyFont="1" applyFill="1"/>
    <xf numFmtId="0" fontId="0" fillId="19" borderId="0" xfId="0" applyFill="1"/>
    <xf numFmtId="14" fontId="0" fillId="19" borderId="0" xfId="0" applyNumberFormat="1" applyFill="1" applyAlignment="1">
      <alignment horizontal="right"/>
    </xf>
    <xf numFmtId="14" fontId="0" fillId="11" borderId="0" xfId="0" applyNumberFormat="1" applyFill="1"/>
    <xf numFmtId="0" fontId="1" fillId="9" borderId="5" xfId="0" applyFont="1" applyFill="1" applyBorder="1"/>
    <xf numFmtId="9" fontId="33" fillId="9" borderId="4" xfId="0" applyNumberFormat="1" applyFont="1" applyFill="1" applyBorder="1"/>
    <xf numFmtId="0" fontId="0" fillId="9" borderId="1" xfId="0" applyFill="1" applyBorder="1"/>
    <xf numFmtId="1" fontId="0" fillId="0" borderId="0" xfId="0" applyNumberFormat="1" applyAlignment="1">
      <alignment horizontal="right"/>
    </xf>
    <xf numFmtId="0" fontId="0" fillId="9" borderId="7" xfId="0" applyFill="1" applyBorder="1" applyAlignment="1">
      <alignment horizontal="center"/>
    </xf>
    <xf numFmtId="0" fontId="0" fillId="9" borderId="8" xfId="0" applyFill="1" applyBorder="1" applyAlignment="1">
      <alignment horizontal="center"/>
    </xf>
    <xf numFmtId="0" fontId="0" fillId="9" borderId="4" xfId="0" applyFill="1" applyBorder="1" applyAlignment="1">
      <alignment horizontal="center"/>
    </xf>
    <xf numFmtId="0" fontId="0" fillId="9" borderId="6" xfId="0" applyFill="1" applyBorder="1" applyAlignment="1">
      <alignment horizontal="center"/>
    </xf>
    <xf numFmtId="0" fontId="0" fillId="9" borderId="1" xfId="0" applyFill="1" applyBorder="1" applyAlignment="1">
      <alignment horizontal="center"/>
    </xf>
    <xf numFmtId="0" fontId="1" fillId="0" borderId="1" xfId="0" applyFont="1" applyBorder="1" applyAlignment="1">
      <alignment horizontal="right"/>
    </xf>
    <xf numFmtId="0" fontId="1" fillId="0" borderId="2" xfId="0" applyFont="1" applyBorder="1" applyAlignment="1">
      <alignment horizontal="right"/>
    </xf>
    <xf numFmtId="0" fontId="1" fillId="0" borderId="7" xfId="0" applyFont="1" applyBorder="1" applyAlignment="1">
      <alignment horizontal="right"/>
    </xf>
    <xf numFmtId="0" fontId="1" fillId="20" borderId="0" xfId="0" applyFont="1" applyFill="1" applyProtection="1">
      <protection locked="0"/>
    </xf>
    <xf numFmtId="0" fontId="1" fillId="21" borderId="0" xfId="0" applyFont="1" applyFill="1" applyProtection="1">
      <protection locked="0"/>
    </xf>
    <xf numFmtId="0" fontId="0" fillId="9" borderId="0" xfId="0" applyFill="1" applyAlignment="1">
      <alignment horizontal="center"/>
    </xf>
    <xf numFmtId="0" fontId="0" fillId="9" borderId="5" xfId="0" applyFill="1" applyBorder="1" applyAlignment="1">
      <alignment horizontal="center"/>
    </xf>
    <xf numFmtId="0" fontId="0" fillId="9" borderId="7" xfId="0" applyFill="1" applyBorder="1" applyAlignment="1">
      <alignment horizontal="center"/>
    </xf>
    <xf numFmtId="0" fontId="0" fillId="9" borderId="8" xfId="0" applyFill="1" applyBorder="1" applyAlignment="1">
      <alignment horizontal="center"/>
    </xf>
    <xf numFmtId="0" fontId="31" fillId="9" borderId="1" xfId="0" applyFont="1" applyFill="1" applyBorder="1" applyAlignment="1">
      <alignment horizontal="center"/>
    </xf>
    <xf numFmtId="0" fontId="31" fillId="9" borderId="2" xfId="0" applyFont="1" applyFill="1" applyBorder="1" applyAlignment="1">
      <alignment horizontal="center"/>
    </xf>
    <xf numFmtId="0" fontId="31" fillId="9" borderId="3" xfId="0" applyFont="1" applyFill="1" applyBorder="1" applyAlignment="1">
      <alignment horizontal="center"/>
    </xf>
    <xf numFmtId="0" fontId="21" fillId="9" borderId="1" xfId="0" applyFont="1" applyFill="1" applyBorder="1" applyAlignment="1">
      <alignment horizontal="center" vertical="center"/>
    </xf>
    <xf numFmtId="0" fontId="21" fillId="9" borderId="3" xfId="0" applyFont="1" applyFill="1" applyBorder="1" applyAlignment="1">
      <alignment horizontal="center" vertical="center"/>
    </xf>
    <xf numFmtId="0" fontId="14" fillId="9" borderId="1" xfId="0" applyFont="1" applyFill="1" applyBorder="1" applyAlignment="1">
      <alignment horizontal="center"/>
    </xf>
    <xf numFmtId="0" fontId="14" fillId="9" borderId="3" xfId="0" applyFont="1" applyFill="1" applyBorder="1" applyAlignment="1">
      <alignment horizontal="center"/>
    </xf>
    <xf numFmtId="0" fontId="23" fillId="9" borderId="4" xfId="0" applyFont="1" applyFill="1" applyBorder="1" applyAlignment="1">
      <alignment horizontal="center" wrapText="1"/>
    </xf>
    <xf numFmtId="0" fontId="23" fillId="9" borderId="5" xfId="0" applyFont="1" applyFill="1" applyBorder="1" applyAlignment="1">
      <alignment horizontal="center" wrapText="1"/>
    </xf>
    <xf numFmtId="0" fontId="23" fillId="9" borderId="6" xfId="0" applyFont="1" applyFill="1" applyBorder="1" applyAlignment="1">
      <alignment horizontal="center" wrapText="1"/>
    </xf>
    <xf numFmtId="0" fontId="23" fillId="9" borderId="8" xfId="0" applyFont="1" applyFill="1" applyBorder="1" applyAlignment="1">
      <alignment horizontal="center" wrapText="1"/>
    </xf>
    <xf numFmtId="0" fontId="22" fillId="9" borderId="1" xfId="0" applyFont="1" applyFill="1" applyBorder="1" applyAlignment="1">
      <alignment horizontal="center" vertical="center"/>
    </xf>
    <xf numFmtId="0" fontId="22" fillId="9" borderId="2" xfId="0" applyFont="1" applyFill="1" applyBorder="1" applyAlignment="1">
      <alignment horizontal="center" vertical="center"/>
    </xf>
    <xf numFmtId="0" fontId="22" fillId="9" borderId="3" xfId="0" applyFont="1" applyFill="1" applyBorder="1" applyAlignment="1">
      <alignment horizontal="center" vertical="center"/>
    </xf>
    <xf numFmtId="0" fontId="0" fillId="9" borderId="4" xfId="0" applyFill="1" applyBorder="1" applyAlignment="1">
      <alignment horizontal="center"/>
    </xf>
    <xf numFmtId="0" fontId="0" fillId="9" borderId="6"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23" fillId="9" borderId="2" xfId="0" applyFont="1" applyFill="1" applyBorder="1" applyAlignment="1">
      <alignment horizontal="center" wrapText="1"/>
    </xf>
    <xf numFmtId="0" fontId="23" fillId="9" borderId="7" xfId="0" applyFont="1" applyFill="1" applyBorder="1" applyAlignment="1">
      <alignment horizontal="center" wrapText="1"/>
    </xf>
    <xf numFmtId="0" fontId="21" fillId="9" borderId="1"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9" fillId="9" borderId="4" xfId="0" applyFont="1" applyFill="1" applyBorder="1" applyAlignment="1">
      <alignment horizontal="center" vertical="center"/>
    </xf>
    <xf numFmtId="0" fontId="29" fillId="9" borderId="5" xfId="0" applyFont="1" applyFill="1" applyBorder="1" applyAlignment="1">
      <alignment horizontal="center" vertical="center"/>
    </xf>
    <xf numFmtId="0" fontId="29" fillId="9" borderId="6" xfId="0" applyFont="1" applyFill="1" applyBorder="1" applyAlignment="1">
      <alignment horizontal="center" vertical="center"/>
    </xf>
    <xf numFmtId="0" fontId="29" fillId="9" borderId="8" xfId="0" applyFont="1" applyFill="1" applyBorder="1" applyAlignment="1">
      <alignment horizontal="center" vertical="center"/>
    </xf>
    <xf numFmtId="0" fontId="11" fillId="9" borderId="4" xfId="0" applyFont="1" applyFill="1" applyBorder="1" applyAlignment="1">
      <alignment horizontal="center"/>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8" xfId="0" applyFont="1" applyFill="1" applyBorder="1" applyAlignment="1">
      <alignment horizontal="center"/>
    </xf>
    <xf numFmtId="0" fontId="28" fillId="9" borderId="1" xfId="0" applyFont="1" applyFill="1" applyBorder="1" applyAlignment="1">
      <alignment horizontal="center"/>
    </xf>
    <xf numFmtId="0" fontId="28" fillId="9" borderId="2" xfId="0" applyFont="1" applyFill="1" applyBorder="1" applyAlignment="1">
      <alignment horizontal="center"/>
    </xf>
    <xf numFmtId="0" fontId="28" fillId="9" borderId="3" xfId="0" applyFont="1" applyFill="1" applyBorder="1" applyAlignment="1">
      <alignment horizontal="center"/>
    </xf>
    <xf numFmtId="0" fontId="28" fillId="9" borderId="6" xfId="0" applyFont="1" applyFill="1" applyBorder="1" applyAlignment="1">
      <alignment horizontal="center"/>
    </xf>
    <xf numFmtId="0" fontId="28" fillId="9" borderId="7" xfId="0" applyFont="1" applyFill="1" applyBorder="1" applyAlignment="1">
      <alignment horizontal="center"/>
    </xf>
    <xf numFmtId="0" fontId="28" fillId="9" borderId="8" xfId="0" applyFont="1" applyFill="1" applyBorder="1" applyAlignment="1">
      <alignment horizontal="center"/>
    </xf>
    <xf numFmtId="0" fontId="32" fillId="9" borderId="1" xfId="0" applyFont="1" applyFill="1" applyBorder="1" applyAlignment="1">
      <alignment horizontal="center" vertical="center"/>
    </xf>
    <xf numFmtId="0" fontId="32" fillId="9" borderId="6" xfId="0" applyFont="1"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30" fillId="9" borderId="2" xfId="0" applyFont="1" applyFill="1" applyBorder="1" applyAlignment="1">
      <alignment horizontal="center" vertical="center"/>
    </xf>
    <xf numFmtId="0" fontId="30" fillId="9" borderId="3" xfId="0" applyFont="1" applyFill="1" applyBorder="1" applyAlignment="1">
      <alignment horizontal="center" vertical="center"/>
    </xf>
    <xf numFmtId="0" fontId="30" fillId="9" borderId="7" xfId="0" applyFont="1" applyFill="1" applyBorder="1" applyAlignment="1">
      <alignment horizontal="center" vertical="center"/>
    </xf>
    <xf numFmtId="0" fontId="30" fillId="9" borderId="8" xfId="0" applyFont="1" applyFill="1" applyBorder="1" applyAlignment="1">
      <alignment horizontal="center" vertical="center"/>
    </xf>
    <xf numFmtId="0" fontId="21" fillId="9" borderId="15" xfId="0" applyFont="1" applyFill="1" applyBorder="1" applyAlignment="1">
      <alignment horizontal="center"/>
    </xf>
    <xf numFmtId="0" fontId="21" fillId="9" borderId="13" xfId="0" applyFont="1" applyFill="1" applyBorder="1" applyAlignment="1">
      <alignment horizontal="center"/>
    </xf>
    <xf numFmtId="0" fontId="21" fillId="9" borderId="14" xfId="0" applyFont="1" applyFill="1" applyBorder="1" applyAlignment="1">
      <alignment horizontal="center"/>
    </xf>
    <xf numFmtId="0" fontId="22" fillId="9" borderId="6" xfId="0" applyFont="1" applyFill="1" applyBorder="1" applyAlignment="1">
      <alignment horizontal="center" vertical="center"/>
    </xf>
    <xf numFmtId="0" fontId="21" fillId="9" borderId="1" xfId="0" applyFont="1" applyFill="1" applyBorder="1" applyAlignment="1">
      <alignment horizontal="center"/>
    </xf>
    <xf numFmtId="0" fontId="21" fillId="9" borderId="2" xfId="0" applyFont="1" applyFill="1" applyBorder="1" applyAlignment="1">
      <alignment horizontal="center"/>
    </xf>
    <xf numFmtId="0" fontId="21" fillId="9" borderId="3"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164" fontId="15" fillId="0" borderId="0" xfId="0" applyNumberFormat="1" applyFont="1" applyAlignment="1">
      <alignment horizontal="center"/>
    </xf>
    <xf numFmtId="0" fontId="1" fillId="0" borderId="1" xfId="0" applyFont="1" applyBorder="1" applyAlignment="1">
      <alignment horizontal="right"/>
    </xf>
    <xf numFmtId="0" fontId="1" fillId="0" borderId="2"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right"/>
    </xf>
    <xf numFmtId="0" fontId="1" fillId="0" borderId="6" xfId="0" applyFont="1" applyBorder="1" applyAlignment="1">
      <alignment horizontal="right"/>
    </xf>
    <xf numFmtId="0" fontId="1" fillId="0" borderId="7" xfId="0" applyFont="1" applyBorder="1" applyAlignment="1">
      <alignment horizontal="right"/>
    </xf>
    <xf numFmtId="0" fontId="8" fillId="0" borderId="0" xfId="0" applyFont="1" applyAlignment="1" applyProtection="1">
      <alignment horizontal="center"/>
      <protection locked="0"/>
    </xf>
    <xf numFmtId="0" fontId="9" fillId="0" borderId="0" xfId="0" applyFont="1" applyAlignment="1" applyProtection="1">
      <alignment horizontal="center"/>
      <protection locked="0"/>
    </xf>
    <xf numFmtId="0" fontId="3" fillId="12" borderId="0" xfId="0" applyFont="1" applyFill="1" applyAlignment="1">
      <alignment horizontal="center"/>
    </xf>
    <xf numFmtId="0" fontId="1" fillId="12" borderId="0" xfId="0" applyFont="1" applyFill="1" applyAlignment="1">
      <alignment horizontal="center"/>
    </xf>
    <xf numFmtId="0" fontId="10" fillId="0" borderId="0" xfId="0" applyFont="1" applyAlignment="1" applyProtection="1">
      <alignment horizontal="center"/>
      <protection locked="0"/>
    </xf>
    <xf numFmtId="0" fontId="0" fillId="9" borderId="1" xfId="0" applyFill="1" applyBorder="1" applyAlignment="1">
      <alignment horizontal="center"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4" xfId="0" applyFill="1" applyBorder="1" applyAlignment="1">
      <alignment horizontal="center" wrapText="1"/>
    </xf>
    <xf numFmtId="0" fontId="0" fillId="9" borderId="0" xfId="0" applyFill="1"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7" xfId="0" applyFill="1" applyBorder="1" applyAlignment="1">
      <alignment horizontal="center" wrapText="1"/>
    </xf>
    <xf numFmtId="0" fontId="0" fillId="9" borderId="8" xfId="0" applyFill="1" applyBorder="1" applyAlignment="1">
      <alignment horizontal="center" wrapText="1"/>
    </xf>
    <xf numFmtId="0" fontId="23" fillId="9" borderId="4" xfId="0" applyFont="1" applyFill="1" applyBorder="1" applyAlignment="1">
      <alignment horizontal="left" wrapText="1"/>
    </xf>
    <xf numFmtId="0" fontId="23" fillId="9" borderId="0" xfId="0" applyFont="1" applyFill="1" applyAlignment="1">
      <alignment horizontal="left" wrapText="1"/>
    </xf>
    <xf numFmtId="0" fontId="23" fillId="9" borderId="5" xfId="0" applyFont="1" applyFill="1" applyBorder="1" applyAlignment="1">
      <alignment horizontal="left" wrapText="1"/>
    </xf>
    <xf numFmtId="0" fontId="23" fillId="9" borderId="6" xfId="0" applyFont="1" applyFill="1" applyBorder="1" applyAlignment="1">
      <alignment horizontal="left" wrapText="1"/>
    </xf>
    <xf numFmtId="0" fontId="23" fillId="9" borderId="7" xfId="0" applyFont="1" applyFill="1" applyBorder="1" applyAlignment="1">
      <alignment horizontal="left" wrapText="1"/>
    </xf>
    <xf numFmtId="0" fontId="23" fillId="9" borderId="8" xfId="0" applyFont="1" applyFill="1" applyBorder="1" applyAlignment="1">
      <alignment horizontal="left" wrapText="1"/>
    </xf>
    <xf numFmtId="2" fontId="24" fillId="9" borderId="2" xfId="0" applyNumberFormat="1" applyFont="1" applyFill="1" applyBorder="1" applyAlignment="1">
      <alignment horizontal="center" vertical="center"/>
    </xf>
    <xf numFmtId="2" fontId="24" fillId="9" borderId="0" xfId="0" applyNumberFormat="1" applyFont="1" applyFill="1" applyAlignment="1">
      <alignment horizontal="center" vertical="center"/>
    </xf>
    <xf numFmtId="0" fontId="12" fillId="0" borderId="1" xfId="0" applyFont="1" applyBorder="1" applyAlignment="1">
      <alignment horizontal="left" wrapText="1"/>
    </xf>
    <xf numFmtId="0" fontId="12" fillId="0" borderId="2" xfId="0" applyFont="1" applyBorder="1" applyAlignment="1">
      <alignment horizontal="left" wrapText="1"/>
    </xf>
    <xf numFmtId="0" fontId="12" fillId="0" borderId="3" xfId="0" applyFont="1" applyBorder="1" applyAlignment="1">
      <alignment horizontal="left" wrapText="1"/>
    </xf>
    <xf numFmtId="0" fontId="12" fillId="0" borderId="4" xfId="0" applyFont="1" applyBorder="1" applyAlignment="1">
      <alignment horizontal="left" wrapText="1"/>
    </xf>
    <xf numFmtId="0" fontId="12" fillId="0" borderId="0" xfId="0" applyFont="1" applyAlignment="1">
      <alignment horizontal="left" wrapText="1"/>
    </xf>
    <xf numFmtId="0" fontId="12" fillId="0" borderId="5" xfId="0" applyFont="1" applyBorder="1" applyAlignment="1">
      <alignment horizontal="left"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9" borderId="15" xfId="0" applyFill="1" applyBorder="1" applyAlignment="1">
      <alignment horizontal="center"/>
    </xf>
    <xf numFmtId="0" fontId="0" fillId="9" borderId="13" xfId="0" applyFill="1" applyBorder="1" applyAlignment="1">
      <alignment horizontal="center"/>
    </xf>
    <xf numFmtId="0" fontId="0" fillId="9" borderId="14" xfId="0" applyFill="1" applyBorder="1" applyAlignment="1">
      <alignment horizontal="center"/>
    </xf>
    <xf numFmtId="0" fontId="27" fillId="9" borderId="2" xfId="0" applyFont="1" applyFill="1" applyBorder="1" applyAlignment="1">
      <alignment horizontal="left" wrapText="1"/>
    </xf>
    <xf numFmtId="0" fontId="27" fillId="9" borderId="0" xfId="0" applyFont="1" applyFill="1" applyAlignment="1">
      <alignment horizontal="left" wrapText="1"/>
    </xf>
    <xf numFmtId="0" fontId="0" fillId="0" borderId="9" xfId="0" applyBorder="1" applyAlignment="1">
      <alignment horizontal="center"/>
    </xf>
    <xf numFmtId="0" fontId="0" fillId="0" borderId="1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a:t>
            </a:r>
            <a:r>
              <a:rPr lang="en-US" baseline="0"/>
              <a:t> Points by Class Period (Across Quarter)</a:t>
            </a:r>
            <a:endParaRPr lang="en-US"/>
          </a:p>
        </c:rich>
      </c:tx>
      <c:overlay val="0"/>
    </c:title>
    <c:autoTitleDeleted val="0"/>
    <c:plotArea>
      <c:layout/>
      <c:barChart>
        <c:barDir val="bar"/>
        <c:grouping val="clustered"/>
        <c:varyColors val="0"/>
        <c:ser>
          <c:idx val="0"/>
          <c:order val="0"/>
          <c:tx>
            <c:strRef>
              <c:f>ANALYSES!$T$20</c:f>
              <c:strCache>
                <c:ptCount val="1"/>
                <c:pt idx="0">
                  <c:v>Respect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ANALYSES!$T$21:$T$28</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B2E-480F-95B3-0D918A9D0CC8}"/>
            </c:ext>
          </c:extLst>
        </c:ser>
        <c:ser>
          <c:idx val="1"/>
          <c:order val="1"/>
          <c:tx>
            <c:strRef>
              <c:f>ANALYSES!$U$20</c:f>
              <c:strCache>
                <c:ptCount val="1"/>
                <c:pt idx="0">
                  <c:v>Time on Task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ANALYSES!$U$21:$U$28</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B2E-480F-95B3-0D918A9D0CC8}"/>
            </c:ext>
          </c:extLst>
        </c:ser>
        <c:ser>
          <c:idx val="2"/>
          <c:order val="2"/>
          <c:tx>
            <c:strRef>
              <c:f>ANALYSES!$V$20</c:f>
              <c:strCache>
                <c:ptCount val="1"/>
                <c:pt idx="0">
                  <c:v>Focus Goal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ANALYSES!$V$21:$V$28</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B2E-480F-95B3-0D918A9D0CC8}"/>
            </c:ext>
          </c:extLst>
        </c:ser>
        <c:dLbls>
          <c:showLegendKey val="0"/>
          <c:showVal val="1"/>
          <c:showCatName val="0"/>
          <c:showSerName val="0"/>
          <c:showPercent val="0"/>
          <c:showBubbleSize val="0"/>
        </c:dLbls>
        <c:gapWidth val="150"/>
        <c:overlap val="-25"/>
        <c:axId val="112975360"/>
        <c:axId val="80065024"/>
      </c:barChart>
      <c:catAx>
        <c:axId val="112975360"/>
        <c:scaling>
          <c:orientation val="maxMin"/>
        </c:scaling>
        <c:delete val="0"/>
        <c:axPos val="l"/>
        <c:numFmt formatCode="General" sourceLinked="0"/>
        <c:majorTickMark val="none"/>
        <c:minorTickMark val="none"/>
        <c:tickLblPos val="nextTo"/>
        <c:crossAx val="80065024"/>
        <c:crosses val="autoZero"/>
        <c:auto val="1"/>
        <c:lblAlgn val="ctr"/>
        <c:lblOffset val="100"/>
        <c:noMultiLvlLbl val="0"/>
      </c:catAx>
      <c:valAx>
        <c:axId val="80065024"/>
        <c:scaling>
          <c:orientation val="minMax"/>
          <c:max val="3"/>
        </c:scaling>
        <c:delete val="0"/>
        <c:axPos val="t"/>
        <c:numFmt formatCode="0.0" sourceLinked="1"/>
        <c:majorTickMark val="none"/>
        <c:minorTickMark val="none"/>
        <c:tickLblPos val="nextTo"/>
        <c:crossAx val="1129753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Points by Class Period</a:t>
            </a:r>
          </a:p>
          <a:p>
            <a:pPr>
              <a:defRPr/>
            </a:pPr>
            <a:r>
              <a:rPr lang="en-US"/>
              <a:t>(Avg of R,T,</a:t>
            </a:r>
            <a:r>
              <a:rPr lang="en-US" baseline="0"/>
              <a:t> &amp; F</a:t>
            </a:r>
            <a:r>
              <a:rPr lang="en-US"/>
              <a:t>)</a:t>
            </a:r>
          </a:p>
        </c:rich>
      </c:tx>
      <c:overlay val="0"/>
    </c:title>
    <c:autoTitleDeleted val="0"/>
    <c:plotArea>
      <c:layout/>
      <c:radarChart>
        <c:radarStyle val="marker"/>
        <c:varyColors val="0"/>
        <c:ser>
          <c:idx val="0"/>
          <c:order val="0"/>
          <c:tx>
            <c:strRef>
              <c:f>ANALYSES!$W$20</c:f>
              <c:strCache>
                <c:ptCount val="1"/>
                <c:pt idx="0">
                  <c:v>Total</c:v>
                </c:pt>
              </c:strCache>
            </c:strRef>
          </c:tx>
          <c:val>
            <c:numRef>
              <c:f>ANALYSES!$W$21:$W$28</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C84-4914-AF79-01E073F21838}"/>
            </c:ext>
          </c:extLst>
        </c:ser>
        <c:dLbls>
          <c:showLegendKey val="0"/>
          <c:showVal val="0"/>
          <c:showCatName val="0"/>
          <c:showSerName val="0"/>
          <c:showPercent val="0"/>
          <c:showBubbleSize val="0"/>
        </c:dLbls>
        <c:axId val="113194496"/>
        <c:axId val="80067904"/>
      </c:radarChart>
      <c:catAx>
        <c:axId val="113194496"/>
        <c:scaling>
          <c:orientation val="minMax"/>
        </c:scaling>
        <c:delete val="0"/>
        <c:axPos val="b"/>
        <c:majorGridlines/>
        <c:majorTickMark val="none"/>
        <c:minorTickMark val="none"/>
        <c:tickLblPos val="nextTo"/>
        <c:spPr>
          <a:ln w="9525">
            <a:noFill/>
          </a:ln>
        </c:spPr>
        <c:crossAx val="80067904"/>
        <c:crosses val="autoZero"/>
        <c:auto val="1"/>
        <c:lblAlgn val="ctr"/>
        <c:lblOffset val="100"/>
        <c:noMultiLvlLbl val="0"/>
      </c:catAx>
      <c:valAx>
        <c:axId val="80067904"/>
        <c:scaling>
          <c:orientation val="minMax"/>
          <c:max val="3"/>
          <c:min val="0"/>
        </c:scaling>
        <c:delete val="0"/>
        <c:axPos val="l"/>
        <c:majorGridlines/>
        <c:numFmt formatCode="0.0" sourceLinked="1"/>
        <c:majorTickMark val="none"/>
        <c:minorTickMark val="none"/>
        <c:tickLblPos val="nextTo"/>
        <c:crossAx val="113194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 out of class by day and type</a:t>
            </a:r>
          </a:p>
        </c:rich>
      </c:tx>
      <c:overlay val="0"/>
    </c:title>
    <c:autoTitleDeleted val="0"/>
    <c:plotArea>
      <c:layout/>
      <c:barChart>
        <c:barDir val="col"/>
        <c:grouping val="stacked"/>
        <c:varyColors val="0"/>
        <c:ser>
          <c:idx val="0"/>
          <c:order val="0"/>
          <c:tx>
            <c:strRef>
              <c:f>'TOOL - BRAINS - DNE'!$B$1</c:f>
              <c:strCache>
                <c:ptCount val="1"/>
                <c:pt idx="0">
                  <c:v>Bathroom</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DNE'!$B$2:$B$51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5EFE-4937-882C-2BFEA6346235}"/>
            </c:ext>
          </c:extLst>
        </c:ser>
        <c:ser>
          <c:idx val="1"/>
          <c:order val="1"/>
          <c:tx>
            <c:strRef>
              <c:f>'TOOL - BRAINS - DNE'!$C$1</c:f>
              <c:strCache>
                <c:ptCount val="1"/>
                <c:pt idx="0">
                  <c:v>Directed Breaks</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DNE'!$C$2:$C$51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5EFE-4937-882C-2BFEA6346235}"/>
            </c:ext>
          </c:extLst>
        </c:ser>
        <c:ser>
          <c:idx val="2"/>
          <c:order val="2"/>
          <c:tx>
            <c:strRef>
              <c:f>'TOOL - BRAINS - DNE'!$D$1</c:f>
              <c:strCache>
                <c:ptCount val="1"/>
                <c:pt idx="0">
                  <c:v>Self Time Outs</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DNE'!$D$2:$D$51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5EFE-4937-882C-2BFEA6346235}"/>
            </c:ext>
          </c:extLst>
        </c:ser>
        <c:ser>
          <c:idx val="3"/>
          <c:order val="3"/>
          <c:tx>
            <c:strRef>
              <c:f>'TOOL - BRAINS - DNE'!$E$1</c:f>
              <c:strCache>
                <c:ptCount val="1"/>
                <c:pt idx="0">
                  <c:v>Alt Space</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DNE'!$E$2:$E$51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5EFE-4937-882C-2BFEA6346235}"/>
            </c:ext>
          </c:extLst>
        </c:ser>
        <c:ser>
          <c:idx val="4"/>
          <c:order val="4"/>
          <c:tx>
            <c:strRef>
              <c:f>'TOOL - BRAINS - DNE'!$F$1</c:f>
              <c:strCache>
                <c:ptCount val="1"/>
                <c:pt idx="0">
                  <c:v>Counselor</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DNE'!$F$2:$F$51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4-5EFE-4937-882C-2BFEA6346235}"/>
            </c:ext>
          </c:extLst>
        </c:ser>
        <c:ser>
          <c:idx val="5"/>
          <c:order val="5"/>
          <c:tx>
            <c:strRef>
              <c:f>'TOOL - BRAINS - DNE'!$G$1</c:f>
              <c:strCache>
                <c:ptCount val="1"/>
                <c:pt idx="0">
                  <c:v>Misc/Other</c:v>
                </c:pt>
              </c:strCache>
            </c:strRef>
          </c:tx>
          <c:invertIfNegative val="0"/>
          <c:cat>
            <c:strRef>
              <c:f>'TOOL - BRAINS - DNE'!$A$2:$A$51</c:f>
              <c:strCache>
                <c:ptCount val="45"/>
                <c:pt idx="0">
                  <c:v>1/31/2022</c:v>
                </c:pt>
                <c:pt idx="1">
                  <c:v>Tuesday, February 1,2022</c:v>
                </c:pt>
                <c:pt idx="2">
                  <c:v>Wednesday, February 2,2022</c:v>
                </c:pt>
                <c:pt idx="3">
                  <c:v>Thursday, February 3, 2022</c:v>
                </c:pt>
                <c:pt idx="4">
                  <c:v>Friday, February 4, 2022</c:v>
                </c:pt>
                <c:pt idx="5">
                  <c:v>Monday, February 7, 2022</c:v>
                </c:pt>
                <c:pt idx="6">
                  <c:v>Tuesday February 8, 2022</c:v>
                </c:pt>
                <c:pt idx="7">
                  <c:v>Wednesday, February 9, 2022</c:v>
                </c:pt>
                <c:pt idx="8">
                  <c:v>Thursday February 10, 2022</c:v>
                </c:pt>
                <c:pt idx="9">
                  <c:v>Friday, February 11, 2022</c:v>
                </c:pt>
                <c:pt idx="10">
                  <c:v>Monday,February 14, 2022</c:v>
                </c:pt>
                <c:pt idx="11">
                  <c:v>Tuesday February 15, 2022</c:v>
                </c:pt>
                <c:pt idx="12">
                  <c:v>Wednesday February 16, 2022</c:v>
                </c:pt>
                <c:pt idx="13">
                  <c:v>Thursday February 17, 2022</c:v>
                </c:pt>
                <c:pt idx="14">
                  <c:v>Friday February 18, 2022</c:v>
                </c:pt>
                <c:pt idx="15">
                  <c:v>Monday,February 21, 2022</c:v>
                </c:pt>
                <c:pt idx="16">
                  <c:v>Tuesday February 22, 2022</c:v>
                </c:pt>
                <c:pt idx="17">
                  <c:v>Wednesday February 23, 2022</c:v>
                </c:pt>
                <c:pt idx="18">
                  <c:v>Thursday, February 24, 2022</c:v>
                </c:pt>
                <c:pt idx="19">
                  <c:v>Friday February 25, 2022</c:v>
                </c:pt>
                <c:pt idx="20">
                  <c:v>Monday, February 28, 2022</c:v>
                </c:pt>
                <c:pt idx="21">
                  <c:v>Tuesday, March 1, 2022</c:v>
                </c:pt>
                <c:pt idx="22">
                  <c:v>Wednesday, March 2, 2022</c:v>
                </c:pt>
                <c:pt idx="23">
                  <c:v>Thursday, March 3 ,2022</c:v>
                </c:pt>
                <c:pt idx="24">
                  <c:v>Friday, March 4, 2022</c:v>
                </c:pt>
                <c:pt idx="25">
                  <c:v>Monday March 7, 2022</c:v>
                </c:pt>
                <c:pt idx="26">
                  <c:v>Tuesday March 8, 2022</c:v>
                </c:pt>
                <c:pt idx="27">
                  <c:v>Wednesday March 9, 2022 </c:v>
                </c:pt>
                <c:pt idx="28">
                  <c:v>Thursday March 10, 2022</c:v>
                </c:pt>
                <c:pt idx="29">
                  <c:v>Friday March 11, 2022</c:v>
                </c:pt>
                <c:pt idx="30">
                  <c:v>Monday March 14, 2022</c:v>
                </c:pt>
                <c:pt idx="31">
                  <c:v>Tuesday March 15, 2022</c:v>
                </c:pt>
                <c:pt idx="32">
                  <c:v>Wednesday March 16, 2022</c:v>
                </c:pt>
                <c:pt idx="33">
                  <c:v>Thursday March 17, 2022</c:v>
                </c:pt>
                <c:pt idx="34">
                  <c:v>Friday March 18, 2022</c:v>
                </c:pt>
                <c:pt idx="35">
                  <c:v>Monday March 21, 2022</c:v>
                </c:pt>
                <c:pt idx="36">
                  <c:v>Tuesday March 22, 2022</c:v>
                </c:pt>
                <c:pt idx="37">
                  <c:v>Wednesday March 23, 2022</c:v>
                </c:pt>
                <c:pt idx="38">
                  <c:v>Thursday March 24, 2022</c:v>
                </c:pt>
                <c:pt idx="39">
                  <c:v>Friday March 25, 2022</c:v>
                </c:pt>
                <c:pt idx="40">
                  <c:v>Monday March 28, 2022</c:v>
                </c:pt>
                <c:pt idx="41">
                  <c:v>Tuesday, March 29, 2022</c:v>
                </c:pt>
                <c:pt idx="42">
                  <c:v>Wednesday March 30, 2022</c:v>
                </c:pt>
                <c:pt idx="43">
                  <c:v>Thursday March 31, 2022</c:v>
                </c:pt>
                <c:pt idx="44">
                  <c:v>Friday, April 1, 2022</c:v>
                </c:pt>
              </c:strCache>
            </c:strRef>
          </c:cat>
          <c:val>
            <c:numRef>
              <c:f>'TOOL - BRAINS - DNE'!$G$2:$G$51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5-5EFE-4937-882C-2BFEA6346235}"/>
            </c:ext>
          </c:extLst>
        </c:ser>
        <c:dLbls>
          <c:showLegendKey val="0"/>
          <c:showVal val="0"/>
          <c:showCatName val="0"/>
          <c:showSerName val="0"/>
          <c:showPercent val="0"/>
          <c:showBubbleSize val="0"/>
        </c:dLbls>
        <c:gapWidth val="150"/>
        <c:overlap val="100"/>
        <c:axId val="113195008"/>
        <c:axId val="116671040"/>
      </c:barChart>
      <c:catAx>
        <c:axId val="113195008"/>
        <c:scaling>
          <c:orientation val="minMax"/>
        </c:scaling>
        <c:delete val="0"/>
        <c:axPos val="b"/>
        <c:numFmt formatCode="General" sourceLinked="1"/>
        <c:majorTickMark val="out"/>
        <c:minorTickMark val="none"/>
        <c:tickLblPos val="nextTo"/>
        <c:crossAx val="116671040"/>
        <c:crosses val="autoZero"/>
        <c:auto val="1"/>
        <c:lblAlgn val="ctr"/>
        <c:lblOffset val="100"/>
        <c:noMultiLvlLbl val="1"/>
      </c:catAx>
      <c:valAx>
        <c:axId val="116671040"/>
        <c:scaling>
          <c:orientation val="minMax"/>
        </c:scaling>
        <c:delete val="0"/>
        <c:axPos val="l"/>
        <c:majorGridlines/>
        <c:title>
          <c:tx>
            <c:rich>
              <a:bodyPr rot="0" vert="horz"/>
              <a:lstStyle/>
              <a:p>
                <a:pPr>
                  <a:defRPr/>
                </a:pPr>
                <a:r>
                  <a:rPr lang="en-US"/>
                  <a:t>Daily Minutes</a:t>
                </a:r>
              </a:p>
            </c:rich>
          </c:tx>
          <c:overlay val="0"/>
        </c:title>
        <c:numFmt formatCode="General" sourceLinked="1"/>
        <c:majorTickMark val="out"/>
        <c:minorTickMark val="none"/>
        <c:tickLblPos val="nextTo"/>
        <c:crossAx val="113195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219074</xdr:colOff>
      <xdr:row>33</xdr:row>
      <xdr:rowOff>23811</xdr:rowOff>
    </xdr:from>
    <xdr:to>
      <xdr:col>20</xdr:col>
      <xdr:colOff>209549</xdr:colOff>
      <xdr:row>62</xdr:row>
      <xdr:rowOff>38100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95252</xdr:colOff>
      <xdr:row>33</xdr:row>
      <xdr:rowOff>176211</xdr:rowOff>
    </xdr:from>
    <xdr:to>
      <xdr:col>5</xdr:col>
      <xdr:colOff>447676</xdr:colOff>
      <xdr:row>49</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62</xdr:row>
      <xdr:rowOff>185736</xdr:rowOff>
    </xdr:from>
    <xdr:to>
      <xdr:col>22</xdr:col>
      <xdr:colOff>295275</xdr:colOff>
      <xdr:row>92</xdr:row>
      <xdr:rowOff>28575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30"/>
  <sheetViews>
    <sheetView zoomScale="130" zoomScaleNormal="130" workbookViewId="0">
      <selection activeCell="B20" sqref="B20:D20"/>
    </sheetView>
  </sheetViews>
  <sheetFormatPr defaultColWidth="9.140625" defaultRowHeight="15"/>
  <cols>
    <col min="1" max="1" width="1.7109375" style="90" customWidth="1"/>
    <col min="2" max="2" width="10.140625" style="90" bestFit="1" customWidth="1"/>
    <col min="3" max="5" width="9.140625" style="90"/>
    <col min="6" max="6" width="1.7109375" style="90" customWidth="1"/>
    <col min="7" max="9" width="9.140625" style="90"/>
    <col min="10" max="10" width="1.7109375" style="90" customWidth="1"/>
    <col min="11" max="11" width="9.140625" style="90"/>
    <col min="12" max="12" width="12.5703125" style="90" bestFit="1" customWidth="1"/>
    <col min="13" max="13" width="1.7109375" style="90" customWidth="1"/>
    <col min="14" max="14" width="10.28515625" style="90" bestFit="1" customWidth="1"/>
    <col min="15" max="16384" width="9.140625" style="90"/>
  </cols>
  <sheetData>
    <row r="1" spans="2:16" ht="15.75" thickBot="1"/>
    <row r="2" spans="2:16">
      <c r="B2" s="229" t="s">
        <v>0</v>
      </c>
      <c r="C2" s="230"/>
      <c r="D2" s="230"/>
      <c r="E2" s="230"/>
      <c r="F2" s="230"/>
      <c r="G2" s="230"/>
      <c r="H2" s="230"/>
      <c r="I2" s="230"/>
      <c r="J2" s="230"/>
      <c r="K2" s="230"/>
      <c r="L2" s="230"/>
      <c r="M2" s="231"/>
    </row>
    <row r="3" spans="2:16" ht="15.75" thickBot="1">
      <c r="B3" s="232"/>
      <c r="C3" s="233"/>
      <c r="D3" s="233"/>
      <c r="E3" s="233"/>
      <c r="F3" s="233"/>
      <c r="G3" s="233"/>
      <c r="H3" s="233"/>
      <c r="I3" s="233"/>
      <c r="J3" s="233"/>
      <c r="K3" s="233"/>
      <c r="L3" s="233"/>
      <c r="M3" s="234"/>
    </row>
    <row r="4" spans="2:16" ht="15.75" thickBot="1"/>
    <row r="5" spans="2:16">
      <c r="B5" s="235" t="s">
        <v>1</v>
      </c>
      <c r="C5" s="237" t="s">
        <v>2</v>
      </c>
      <c r="D5" s="237"/>
      <c r="E5" s="238"/>
      <c r="F5" s="151"/>
      <c r="G5" s="207" t="s">
        <v>3</v>
      </c>
      <c r="H5" s="241" t="str">
        <f>IFERROR(VLOOKUP(MAX(B10:B17),B10:E17, 2, FALSE), "ENTER LEVEL INFORMATION IN COLUMN B")</f>
        <v>entry</v>
      </c>
      <c r="I5" s="241"/>
      <c r="J5" s="241"/>
      <c r="K5" s="241"/>
      <c r="L5" s="241"/>
      <c r="M5" s="242"/>
    </row>
    <row r="6" spans="2:16" ht="15.75" thickBot="1">
      <c r="B6" s="236"/>
      <c r="C6" s="239"/>
      <c r="D6" s="239"/>
      <c r="E6" s="240"/>
      <c r="G6" s="248"/>
      <c r="H6" s="243"/>
      <c r="I6" s="243"/>
      <c r="J6" s="243"/>
      <c r="K6" s="243"/>
      <c r="L6" s="243"/>
      <c r="M6" s="244"/>
    </row>
    <row r="7" spans="2:16" ht="15.75" thickBot="1"/>
    <row r="8" spans="2:16" ht="16.149999999999999" thickBot="1">
      <c r="B8" s="245" t="s">
        <v>4</v>
      </c>
      <c r="C8" s="246"/>
      <c r="D8" s="246"/>
      <c r="E8" s="247"/>
      <c r="G8" s="249" t="s">
        <v>5</v>
      </c>
      <c r="H8" s="250"/>
      <c r="I8" s="251"/>
      <c r="K8" s="199" t="s">
        <v>6</v>
      </c>
      <c r="L8" s="200"/>
      <c r="M8" s="152"/>
      <c r="N8" s="196" t="s">
        <v>7</v>
      </c>
      <c r="O8" s="197"/>
      <c r="P8" s="198"/>
    </row>
    <row r="9" spans="2:16">
      <c r="B9" s="180" t="s">
        <v>8</v>
      </c>
      <c r="C9" s="213" t="s">
        <v>9</v>
      </c>
      <c r="D9" s="213"/>
      <c r="E9" s="214"/>
      <c r="G9" s="186">
        <v>1</v>
      </c>
      <c r="H9" s="155" t="s">
        <v>10</v>
      </c>
      <c r="I9" s="156"/>
      <c r="K9" s="225">
        <f ca="1">IFERROR(AVERAGEIFS('TOOL - BRAINS - DNE'!I:I,'TOOL - BRAINS - DNE'!A:A, "&lt;="&amp;VLOOKUP(TODAY(),'TOOL - BRAINS - DNE'!A:I, 1, TRUE)),0)</f>
        <v>0</v>
      </c>
      <c r="L9" s="226"/>
      <c r="N9" s="153">
        <f ca="1">TODAY()</f>
        <v>44631</v>
      </c>
      <c r="O9" s="192" t="str">
        <f ca="1">IFERROR(VLOOKUP(N9,ANALYSES!AA:AI,9,FALSE),"")</f>
        <v/>
      </c>
      <c r="P9" s="193"/>
    </row>
    <row r="10" spans="2:16" ht="15.75" thickBot="1">
      <c r="B10" s="153">
        <v>44291</v>
      </c>
      <c r="C10" s="192" t="s">
        <v>11</v>
      </c>
      <c r="D10" s="192"/>
      <c r="E10" s="193"/>
      <c r="G10" s="184">
        <v>2</v>
      </c>
      <c r="H10" s="146" t="s">
        <v>12</v>
      </c>
      <c r="I10" s="120"/>
      <c r="K10" s="227"/>
      <c r="L10" s="228"/>
      <c r="N10" s="153">
        <f ca="1">WORKDAY(TODAY(),-1)</f>
        <v>44630</v>
      </c>
      <c r="O10" s="192" t="str">
        <f ca="1">IFERROR(VLOOKUP(N10,ANALYSES!AA:AI,9,FALSE),"")</f>
        <v/>
      </c>
      <c r="P10" s="193"/>
    </row>
    <row r="11" spans="2:16" thickBot="1">
      <c r="B11" s="153"/>
      <c r="C11" s="192"/>
      <c r="D11" s="192"/>
      <c r="E11" s="193"/>
      <c r="G11" s="184">
        <v>3</v>
      </c>
      <c r="H11" s="146" t="s">
        <v>13</v>
      </c>
      <c r="I11" s="120"/>
      <c r="N11" s="153">
        <f ca="1">WORKDAY(TODAY(),-2)</f>
        <v>44629</v>
      </c>
      <c r="O11" s="192" t="str">
        <f ca="1">IFERROR(VLOOKUP(N11,ANALYSES!AA:AI,9,FALSE),"")</f>
        <v/>
      </c>
      <c r="P11" s="193"/>
    </row>
    <row r="12" spans="2:16">
      <c r="B12" s="153"/>
      <c r="C12" s="192"/>
      <c r="D12" s="192"/>
      <c r="E12" s="193"/>
      <c r="G12" s="184">
        <v>4</v>
      </c>
      <c r="H12" s="146" t="s">
        <v>14</v>
      </c>
      <c r="I12" s="120"/>
      <c r="K12" s="217" t="s">
        <v>15</v>
      </c>
      <c r="L12" s="218"/>
      <c r="N12" s="153">
        <f ca="1">WORKDAY(TODAY(),-3)</f>
        <v>44628</v>
      </c>
      <c r="O12" s="192" t="str">
        <f ca="1">IFERROR(VLOOKUP(N12,ANALYSES!AA:AI,9,FALSE),"")</f>
        <v/>
      </c>
      <c r="P12" s="193"/>
    </row>
    <row r="13" spans="2:16">
      <c r="B13" s="153"/>
      <c r="C13" s="192"/>
      <c r="D13" s="192"/>
      <c r="E13" s="193"/>
      <c r="G13" s="184">
        <v>5</v>
      </c>
      <c r="H13" s="146" t="s">
        <v>16</v>
      </c>
      <c r="I13" s="120"/>
      <c r="K13" s="219"/>
      <c r="L13" s="220"/>
      <c r="N13" s="153">
        <f ca="1">WORKDAY(TODAY(),-4)</f>
        <v>44627</v>
      </c>
      <c r="O13" s="192" t="str">
        <f ca="1">IFERROR(VLOOKUP(N13,ANALYSES!AA:AI,9,FALSE),"")</f>
        <v/>
      </c>
      <c r="P13" s="193"/>
    </row>
    <row r="14" spans="2:16">
      <c r="B14" s="153"/>
      <c r="C14" s="192"/>
      <c r="D14" s="192"/>
      <c r="E14" s="193"/>
      <c r="G14" s="184">
        <v>6</v>
      </c>
      <c r="H14" s="146" t="s">
        <v>17</v>
      </c>
      <c r="I14" s="120"/>
      <c r="K14" s="219"/>
      <c r="L14" s="220"/>
      <c r="N14" s="153">
        <f ca="1">WORKDAY(TODAY(),-5)</f>
        <v>44624</v>
      </c>
      <c r="O14" s="192" t="str">
        <f ca="1">IFERROR(VLOOKUP(N14,ANALYSES!AA:AI,9,FALSE),"")</f>
        <v/>
      </c>
      <c r="P14" s="193"/>
    </row>
    <row r="15" spans="2:16">
      <c r="B15" s="153"/>
      <c r="C15" s="192"/>
      <c r="D15" s="192"/>
      <c r="E15" s="193"/>
      <c r="G15" s="184">
        <v>7</v>
      </c>
      <c r="H15" s="146" t="s">
        <v>18</v>
      </c>
      <c r="I15" s="120"/>
      <c r="K15" s="221">
        <f>IFERROR(COUNT(ANALYSES!AC2:AC51), "0")</f>
        <v>0</v>
      </c>
      <c r="L15" s="222"/>
      <c r="N15" s="153">
        <f ca="1">WORKDAY(TODAY(),-6)</f>
        <v>44623</v>
      </c>
      <c r="O15" s="192" t="str">
        <f ca="1">IFERROR(VLOOKUP(N15,ANALYSES!AA:AI,9,FALSE),"")</f>
        <v/>
      </c>
      <c r="P15" s="193"/>
    </row>
    <row r="16" spans="2:16" ht="15.75" thickBot="1">
      <c r="B16" s="153"/>
      <c r="C16" s="192"/>
      <c r="D16" s="192"/>
      <c r="E16" s="193"/>
      <c r="G16" s="184">
        <v>8</v>
      </c>
      <c r="H16" s="146" t="s">
        <v>19</v>
      </c>
      <c r="I16" s="120"/>
      <c r="K16" s="221"/>
      <c r="L16" s="222"/>
      <c r="N16" s="154">
        <f ca="1">WORKDAY(TODAY(),-7)</f>
        <v>44622</v>
      </c>
      <c r="O16" s="194" t="str">
        <f ca="1">IFERROR(VLOOKUP(N16,ANALYSES!AA:AI,9,FALSE),"")</f>
        <v/>
      </c>
      <c r="P16" s="195"/>
    </row>
    <row r="17" spans="2:14" ht="15.75" thickBot="1">
      <c r="B17" s="154"/>
      <c r="C17" s="194"/>
      <c r="D17" s="194"/>
      <c r="E17" s="195"/>
      <c r="G17" s="184" t="s">
        <v>20</v>
      </c>
      <c r="H17" s="146" t="s">
        <v>21</v>
      </c>
      <c r="I17" s="120"/>
      <c r="K17" s="223"/>
      <c r="L17" s="224"/>
      <c r="N17" s="177"/>
    </row>
    <row r="18" spans="2:14" ht="11.45" customHeight="1" thickBot="1">
      <c r="G18" s="185" t="s">
        <v>20</v>
      </c>
      <c r="H18" s="157" t="s">
        <v>22</v>
      </c>
      <c r="I18" s="158"/>
      <c r="N18" s="177"/>
    </row>
    <row r="19" spans="2:14" ht="13.15" customHeight="1" thickBot="1">
      <c r="K19" s="212" t="s">
        <v>23</v>
      </c>
      <c r="L19" s="214"/>
      <c r="N19" s="177"/>
    </row>
    <row r="20" spans="2:14" ht="21.75" customHeight="1" thickBot="1">
      <c r="B20" s="207" t="s">
        <v>24</v>
      </c>
      <c r="C20" s="208"/>
      <c r="D20" s="209"/>
      <c r="E20" s="168"/>
      <c r="F20" s="168"/>
      <c r="G20" s="168"/>
      <c r="K20" s="201" t="s">
        <v>25</v>
      </c>
      <c r="L20" s="202"/>
      <c r="N20" s="177"/>
    </row>
    <row r="21" spans="2:14" ht="15" customHeight="1">
      <c r="B21" s="119"/>
      <c r="C21" s="149" t="s">
        <v>26</v>
      </c>
      <c r="D21" s="169" t="s">
        <v>27</v>
      </c>
      <c r="F21" s="212" t="s">
        <v>28</v>
      </c>
      <c r="G21" s="213"/>
      <c r="H21" s="213"/>
      <c r="I21" s="214"/>
      <c r="K21" s="179">
        <v>0.65</v>
      </c>
      <c r="L21" s="178" t="s">
        <v>29</v>
      </c>
    </row>
    <row r="22" spans="2:14">
      <c r="B22" s="161" t="str">
        <f>'Student Summary'!$H$9</f>
        <v>alg1</v>
      </c>
      <c r="C22" s="159" t="str">
        <f>IFERROR(ANALYSES!C8,"")</f>
        <v/>
      </c>
      <c r="D22" s="170" t="str">
        <f>IFERROR(ANALYSES!D8,"")</f>
        <v/>
      </c>
      <c r="F22" s="210"/>
      <c r="G22" s="192"/>
      <c r="H22" s="192"/>
      <c r="I22" s="193"/>
      <c r="K22" s="179">
        <v>0.65</v>
      </c>
      <c r="L22" s="178" t="s">
        <v>11</v>
      </c>
    </row>
    <row r="23" spans="2:14">
      <c r="B23" s="161" t="str">
        <f>'Student Summary'!$H$10</f>
        <v>LL</v>
      </c>
      <c r="C23" s="159" t="str">
        <f>IFERROR(ANALYSES!C9,"")</f>
        <v/>
      </c>
      <c r="D23" s="170" t="str">
        <f>IFERROR(ANALYSES!D9,"")</f>
        <v/>
      </c>
      <c r="F23" s="210"/>
      <c r="G23" s="192"/>
      <c r="H23" s="192"/>
      <c r="I23" s="193"/>
      <c r="K23" s="179">
        <v>0.65</v>
      </c>
      <c r="L23" s="178" t="s">
        <v>30</v>
      </c>
    </row>
    <row r="24" spans="2:14" ht="15.75" thickBot="1">
      <c r="B24" s="161" t="str">
        <f>'Student Summary'!$H$11</f>
        <v>Bio</v>
      </c>
      <c r="C24" s="159" t="str">
        <f>IFERROR(ANALYSES!C10,"")</f>
        <v/>
      </c>
      <c r="D24" s="170" t="str">
        <f>IFERROR(ANALYSES!D10,"")</f>
        <v/>
      </c>
      <c r="F24" s="211"/>
      <c r="G24" s="194"/>
      <c r="H24" s="194"/>
      <c r="I24" s="195"/>
      <c r="K24" s="179">
        <v>0.75</v>
      </c>
      <c r="L24" s="178" t="s">
        <v>31</v>
      </c>
    </row>
    <row r="25" spans="2:14" ht="15" customHeight="1">
      <c r="B25" s="161" t="str">
        <f>'Student Summary'!$H$12</f>
        <v>Eng 10</v>
      </c>
      <c r="C25" s="159" t="str">
        <f>IFERROR(ANALYSES!C11,"")</f>
        <v/>
      </c>
      <c r="D25" s="170" t="str">
        <f>IFERROR(ANALYSES!D11,"")</f>
        <v/>
      </c>
      <c r="G25" s="215" t="s">
        <v>32</v>
      </c>
      <c r="H25" s="215"/>
      <c r="I25" s="215"/>
      <c r="K25" s="179">
        <v>0.8</v>
      </c>
      <c r="L25" s="178" t="s">
        <v>33</v>
      </c>
    </row>
    <row r="26" spans="2:14" ht="15" customHeight="1" thickBot="1">
      <c r="B26" s="161" t="str">
        <f>'Student Summary'!$H$13</f>
        <v>Group</v>
      </c>
      <c r="C26" s="159" t="str">
        <f>IFERROR(ANALYSES!C12,"")</f>
        <v/>
      </c>
      <c r="D26" s="170" t="str">
        <f>IFERROR(ANALYSES!D12,"")</f>
        <v/>
      </c>
      <c r="G26" s="216"/>
      <c r="H26" s="216"/>
      <c r="I26" s="216"/>
      <c r="K26" s="203" t="s">
        <v>34</v>
      </c>
      <c r="L26" s="204"/>
    </row>
    <row r="27" spans="2:14">
      <c r="B27" s="161" t="str">
        <f>'Student Summary'!$H$14</f>
        <v>CreatWrit</v>
      </c>
      <c r="C27" s="159" t="str">
        <f>IFERROR(ANALYSES!C13,"")</f>
        <v/>
      </c>
      <c r="D27" s="170" t="str">
        <f>IFERROR(ANALYSES!D13,"")</f>
        <v/>
      </c>
      <c r="F27" s="212" t="s">
        <v>35</v>
      </c>
      <c r="G27" s="213"/>
      <c r="H27" s="213"/>
      <c r="I27" s="214"/>
      <c r="K27" s="203"/>
      <c r="L27" s="204"/>
    </row>
    <row r="28" spans="2:14" ht="15" customHeight="1" thickBot="1">
      <c r="B28" s="161" t="str">
        <f>'Student Summary'!$H$15</f>
        <v>Art</v>
      </c>
      <c r="C28" s="159" t="str">
        <f>IFERROR(ANALYSES!C14,"")</f>
        <v/>
      </c>
      <c r="D28" s="170" t="str">
        <f>IFERROR(ANALYSES!D14,"")</f>
        <v/>
      </c>
      <c r="F28" s="210"/>
      <c r="G28" s="192"/>
      <c r="H28" s="192"/>
      <c r="I28" s="193"/>
      <c r="K28" s="205"/>
      <c r="L28" s="206"/>
    </row>
    <row r="29" spans="2:14">
      <c r="B29" s="161" t="str">
        <f>'Student Summary'!$H$16</f>
        <v>WH 1</v>
      </c>
      <c r="C29" s="159" t="str">
        <f>IFERROR(ANALYSES!C15,"")</f>
        <v/>
      </c>
      <c r="D29" s="170" t="str">
        <f>IFERROR(ANALYSES!D15,"")</f>
        <v/>
      </c>
      <c r="F29" s="210"/>
      <c r="G29" s="192"/>
      <c r="H29" s="192"/>
      <c r="I29" s="193"/>
    </row>
    <row r="30" spans="2:14" ht="15.75" thickBot="1">
      <c r="B30" s="160"/>
      <c r="C30" s="182"/>
      <c r="D30" s="183"/>
      <c r="F30" s="211"/>
      <c r="G30" s="194"/>
      <c r="H30" s="194"/>
      <c r="I30" s="195"/>
    </row>
  </sheetData>
  <mergeCells count="38">
    <mergeCell ref="B2:M3"/>
    <mergeCell ref="B5:B6"/>
    <mergeCell ref="C5:E6"/>
    <mergeCell ref="H5:M6"/>
    <mergeCell ref="B8:E8"/>
    <mergeCell ref="G5:G6"/>
    <mergeCell ref="G8:I8"/>
    <mergeCell ref="C14:E14"/>
    <mergeCell ref="K12:L14"/>
    <mergeCell ref="K15:L17"/>
    <mergeCell ref="K19:L19"/>
    <mergeCell ref="K9:L10"/>
    <mergeCell ref="C9:E9"/>
    <mergeCell ref="C10:E10"/>
    <mergeCell ref="C11:E11"/>
    <mergeCell ref="C12:E12"/>
    <mergeCell ref="C13:E13"/>
    <mergeCell ref="C15:E15"/>
    <mergeCell ref="C16:E16"/>
    <mergeCell ref="C17:E17"/>
    <mergeCell ref="K20:L20"/>
    <mergeCell ref="K26:L28"/>
    <mergeCell ref="B20:D20"/>
    <mergeCell ref="F22:I24"/>
    <mergeCell ref="F28:I30"/>
    <mergeCell ref="F27:I27"/>
    <mergeCell ref="F21:I21"/>
    <mergeCell ref="G25:I26"/>
    <mergeCell ref="N8:P8"/>
    <mergeCell ref="O9:P9"/>
    <mergeCell ref="O10:P10"/>
    <mergeCell ref="O11:P11"/>
    <mergeCell ref="K8:L8"/>
    <mergeCell ref="O12:P12"/>
    <mergeCell ref="O13:P13"/>
    <mergeCell ref="O14:P14"/>
    <mergeCell ref="O15:P15"/>
    <mergeCell ref="O16:P16"/>
  </mergeCells>
  <dataValidations count="1">
    <dataValidation type="list" allowBlank="1" showInputMessage="1" showErrorMessage="1" sqref="C10:E17" xr:uid="{00000000-0002-0000-0000-000000000000}">
      <formula1>$L$21:$L$25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ANALYSES!$AA$2:$AA$51</xm:f>
          </x14:formula1>
          <xm:sqref>B10:B17</xm:sqref>
        </x14:dataValidation>
        <x14:dataValidation type="list" allowBlank="1" showInputMessage="1" showErrorMessage="1" xr:uid="{00000000-0002-0000-0000-000002000000}">
          <x14:formula1>
            <xm:f>'Points Brains DNE'!$L$2:$L$34</xm:f>
          </x14:formula1>
          <xm:sqref>H9:H15 H17:H18</xm:sqref>
        </x14:dataValidation>
        <x14:dataValidation type="list" allowBlank="1" showInputMessage="1" showErrorMessage="1" xr:uid="{00000000-0002-0000-0000-000003000000}">
          <x14:formula1>
            <xm:f>'Points Brains DNE'!$L:$L</xm:f>
          </x14:formula1>
          <xm:sqref>H16</xm:sqref>
        </x14:dataValidation>
      </x14:dataValidations>
    </ext>
    <ext xmlns:x14="http://schemas.microsoft.com/office/spreadsheetml/2009/9/main" uri="{05C60535-1F16-4fd2-B633-F4F36F0B64E0}">
      <x14:sparklineGroups xmlns:xm="http://schemas.microsoft.com/office/excel/2006/main">
        <x14:sparklineGroup manualMax="3" manualMin="0" displayEmptyCellsAs="gap" minAxisType="custom" maxAxisType="custom"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ANALYSES!AB2:AB51</xm:f>
              <xm:sqref>F28</xm:sqref>
            </x14:sparkline>
          </x14:sparklines>
        </x14:sparklineGroup>
        <x14:sparklineGroup manualMax="3" manualMin="0" displayEmptyCellsAs="gap" minAxisType="custom" maxAxisType="custom" xr2:uid="{00000000-0003-0000-00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ANALYSES!AC2:AC51</xm:f>
              <xm:sqref>F22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LF2999"/>
  <sheetViews>
    <sheetView tabSelected="1" zoomScale="85" zoomScaleNormal="85" workbookViewId="0">
      <selection activeCell="H6" sqref="H6"/>
    </sheetView>
  </sheetViews>
  <sheetFormatPr defaultColWidth="5" defaultRowHeight="15"/>
  <cols>
    <col min="1" max="1" width="3" style="6" customWidth="1"/>
    <col min="2" max="2" width="1.28515625" style="6" customWidth="1"/>
    <col min="3" max="5" width="5" style="6"/>
    <col min="6" max="6" width="5.5703125" style="6" customWidth="1"/>
    <col min="7" max="12" width="4" style="6" customWidth="1"/>
    <col min="13" max="13" width="22.5703125" style="6" bestFit="1" customWidth="1"/>
    <col min="14" max="14" width="5" style="4"/>
    <col min="15" max="15" width="7.28515625" style="7" bestFit="1" customWidth="1"/>
    <col min="16" max="18" width="5" style="6"/>
    <col min="19" max="24" width="2.85546875" style="6" customWidth="1"/>
    <col min="25" max="25" width="15.140625" style="6" customWidth="1"/>
    <col min="26" max="26" width="5" style="4"/>
    <col min="27" max="27" width="5" style="7"/>
    <col min="28" max="30" width="5" style="6"/>
    <col min="31" max="35" width="3.28515625" style="6" customWidth="1"/>
    <col min="36" max="36" width="7.85546875" style="104" bestFit="1" customWidth="1"/>
    <col min="37" max="37" width="15.140625" style="6" customWidth="1"/>
    <col min="38" max="38" width="5" style="4"/>
    <col min="39" max="42" width="5" style="6"/>
    <col min="43" max="43" width="12.28515625" style="6" bestFit="1" customWidth="1"/>
    <col min="44" max="48" width="3.42578125" style="6" customWidth="1"/>
    <col min="49" max="49" width="15.140625" style="6" customWidth="1"/>
    <col min="50" max="50" width="5" style="24"/>
    <col min="51" max="54" width="5" style="6"/>
    <col min="55" max="60" width="3.7109375" style="6" customWidth="1"/>
    <col min="61" max="61" width="15.140625" style="6" customWidth="1"/>
    <col min="62" max="65" width="5" style="38"/>
    <col min="66" max="66" width="0" style="38" hidden="1" customWidth="1"/>
    <col min="67" max="318" width="5" style="38"/>
    <col min="319" max="16384" width="5" style="6"/>
  </cols>
  <sheetData>
    <row r="1" spans="1:318" s="2" customFormat="1" ht="14.45" customHeight="1">
      <c r="A1" s="264"/>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c r="AL1" s="264"/>
      <c r="AM1" s="264"/>
      <c r="AN1" s="264"/>
      <c r="AO1" s="264"/>
      <c r="AP1" s="264"/>
      <c r="AQ1" s="264"/>
      <c r="AR1" s="264"/>
      <c r="AS1" s="264"/>
      <c r="AT1" s="264"/>
      <c r="AU1" s="264"/>
      <c r="AV1" s="264"/>
      <c r="AW1" s="264"/>
      <c r="AX1" s="264"/>
      <c r="AY1" s="264"/>
      <c r="AZ1" s="264"/>
      <c r="BA1" s="264"/>
      <c r="BB1" s="264"/>
      <c r="BC1" s="264"/>
      <c r="BD1" s="264"/>
      <c r="BE1" s="264"/>
      <c r="BF1" s="264"/>
      <c r="BG1" s="264"/>
      <c r="BH1" s="264"/>
      <c r="BI1" s="264"/>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c r="JY1" s="39"/>
      <c r="JZ1" s="39"/>
      <c r="KA1" s="39"/>
      <c r="KB1" s="39"/>
      <c r="KC1" s="39"/>
      <c r="KD1" s="39"/>
      <c r="KE1" s="39"/>
      <c r="KF1" s="39"/>
      <c r="KG1" s="39"/>
      <c r="KH1" s="39"/>
      <c r="KI1" s="39"/>
      <c r="KJ1" s="39"/>
      <c r="KK1" s="39"/>
      <c r="KL1" s="39"/>
      <c r="KM1" s="39"/>
      <c r="KN1" s="39"/>
      <c r="KO1" s="39"/>
      <c r="KP1" s="39"/>
      <c r="KQ1" s="39"/>
      <c r="KR1" s="39"/>
      <c r="KS1" s="39"/>
      <c r="KT1" s="39"/>
      <c r="KU1" s="39"/>
      <c r="KV1" s="39"/>
      <c r="KW1" s="39"/>
      <c r="KX1" s="39"/>
      <c r="KY1" s="39"/>
      <c r="KZ1" s="39"/>
      <c r="LA1" s="39"/>
      <c r="LB1" s="39"/>
      <c r="LC1" s="39"/>
      <c r="LD1" s="39"/>
      <c r="LE1" s="39"/>
      <c r="LF1" s="39"/>
    </row>
    <row r="2" spans="1:318" s="1" customFormat="1" ht="24.95" customHeight="1">
      <c r="A2" s="38"/>
      <c r="B2" s="30"/>
      <c r="C2" s="262" t="s">
        <v>36</v>
      </c>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262"/>
      <c r="AM2" s="262"/>
      <c r="AN2" s="262"/>
      <c r="AO2" s="262"/>
      <c r="AP2" s="262"/>
      <c r="AQ2" s="262"/>
      <c r="AR2" s="262"/>
      <c r="AS2" s="262"/>
      <c r="AT2" s="262"/>
      <c r="AU2" s="262"/>
      <c r="AV2" s="262"/>
      <c r="AW2" s="262"/>
      <c r="AX2" s="262"/>
      <c r="AY2" s="262"/>
      <c r="AZ2" s="262"/>
      <c r="BA2" s="262"/>
      <c r="BB2" s="262"/>
      <c r="BC2" s="262"/>
      <c r="BD2" s="262"/>
      <c r="BE2" s="262"/>
      <c r="BF2" s="262"/>
      <c r="BG2" s="262"/>
      <c r="BH2" s="262"/>
      <c r="BI2" s="262"/>
      <c r="BJ2" s="38"/>
      <c r="BK2" s="38"/>
      <c r="BL2" s="38"/>
      <c r="BM2" s="38"/>
      <c r="BN2" s="38" t="s">
        <v>37</v>
      </c>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row>
    <row r="3" spans="1:318" s="57" customFormat="1" ht="21">
      <c r="A3" s="59"/>
      <c r="B3" s="254">
        <v>44592</v>
      </c>
      <c r="C3" s="254"/>
      <c r="D3" s="254"/>
      <c r="E3" s="254"/>
      <c r="F3" s="254"/>
      <c r="G3" s="254"/>
      <c r="H3" s="254"/>
      <c r="I3" s="254"/>
      <c r="J3" s="254"/>
      <c r="K3" s="254"/>
      <c r="L3" s="254"/>
      <c r="M3" s="254"/>
      <c r="N3" s="254" t="s">
        <v>38</v>
      </c>
      <c r="O3" s="254"/>
      <c r="P3" s="254"/>
      <c r="Q3" s="254"/>
      <c r="R3" s="254"/>
      <c r="S3" s="254"/>
      <c r="T3" s="254"/>
      <c r="U3" s="254"/>
      <c r="V3" s="254"/>
      <c r="W3" s="254"/>
      <c r="X3" s="254"/>
      <c r="Y3" s="254"/>
      <c r="Z3" s="254" t="s">
        <v>39</v>
      </c>
      <c r="AA3" s="254"/>
      <c r="AB3" s="254"/>
      <c r="AC3" s="254"/>
      <c r="AD3" s="254"/>
      <c r="AE3" s="254"/>
      <c r="AF3" s="254"/>
      <c r="AG3" s="254"/>
      <c r="AH3" s="254"/>
      <c r="AI3" s="254"/>
      <c r="AJ3" s="254"/>
      <c r="AK3" s="254"/>
      <c r="AL3" s="254" t="s">
        <v>40</v>
      </c>
      <c r="AM3" s="254"/>
      <c r="AN3" s="254"/>
      <c r="AO3" s="254"/>
      <c r="AP3" s="254"/>
      <c r="AQ3" s="254"/>
      <c r="AR3" s="254"/>
      <c r="AS3" s="254"/>
      <c r="AT3" s="254"/>
      <c r="AU3" s="254"/>
      <c r="AV3" s="254"/>
      <c r="AW3" s="254"/>
      <c r="AX3" s="254" t="s">
        <v>41</v>
      </c>
      <c r="AY3" s="254"/>
      <c r="AZ3" s="254"/>
      <c r="BA3" s="254"/>
      <c r="BB3" s="254"/>
      <c r="BC3" s="254"/>
      <c r="BD3" s="254"/>
      <c r="BE3" s="254"/>
      <c r="BF3" s="254"/>
      <c r="BG3" s="254"/>
      <c r="BH3" s="254"/>
      <c r="BI3" s="254"/>
      <c r="BJ3" s="59"/>
      <c r="BK3" s="59"/>
      <c r="BL3" s="59"/>
      <c r="BM3" s="59"/>
      <c r="BN3" s="59" t="str">
        <f>C2</f>
        <v xml:space="preserve">Focus Goal week 1:            for a (2):                 For a (3): </v>
      </c>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c r="DM3" s="59"/>
      <c r="DN3" s="59"/>
      <c r="DO3" s="59"/>
      <c r="DP3" s="59"/>
      <c r="DQ3" s="59"/>
      <c r="DR3" s="59"/>
      <c r="DS3" s="59"/>
      <c r="DT3" s="59"/>
      <c r="DU3" s="59"/>
      <c r="DV3" s="59"/>
      <c r="DW3" s="59"/>
      <c r="DX3" s="59"/>
      <c r="DY3" s="59"/>
      <c r="DZ3" s="59"/>
      <c r="EA3" s="59"/>
      <c r="EB3" s="59"/>
      <c r="EC3" s="59"/>
      <c r="ED3" s="59"/>
      <c r="EE3" s="59"/>
      <c r="EF3" s="59"/>
      <c r="EG3" s="59"/>
      <c r="EH3" s="59"/>
      <c r="EI3" s="59"/>
      <c r="EJ3" s="59"/>
      <c r="EK3" s="59"/>
      <c r="EL3" s="59"/>
      <c r="EM3" s="59"/>
      <c r="EN3" s="59"/>
      <c r="EO3" s="59"/>
      <c r="EP3" s="59"/>
      <c r="EQ3" s="59"/>
      <c r="ER3" s="59"/>
      <c r="ES3" s="59"/>
      <c r="ET3" s="59"/>
      <c r="EU3" s="59"/>
      <c r="EV3" s="59"/>
      <c r="EW3" s="59"/>
      <c r="EX3" s="59"/>
      <c r="EY3" s="59"/>
      <c r="EZ3" s="59"/>
      <c r="FA3" s="59"/>
      <c r="FB3" s="59"/>
      <c r="FC3" s="59"/>
      <c r="FD3" s="59"/>
      <c r="FE3" s="59"/>
      <c r="FF3" s="59"/>
      <c r="FG3" s="59"/>
      <c r="FH3" s="59"/>
      <c r="FI3" s="59"/>
      <c r="FJ3" s="59"/>
      <c r="FK3" s="59"/>
      <c r="FL3" s="59"/>
      <c r="FM3" s="59"/>
      <c r="FN3" s="59"/>
      <c r="FO3" s="59"/>
      <c r="FP3" s="59"/>
      <c r="FQ3" s="59"/>
      <c r="FR3" s="59"/>
      <c r="FS3" s="59"/>
      <c r="FT3" s="59"/>
      <c r="FU3" s="59"/>
      <c r="FV3" s="59"/>
      <c r="FW3" s="59"/>
      <c r="FX3" s="59"/>
      <c r="FY3" s="59"/>
      <c r="FZ3" s="59"/>
      <c r="GA3" s="59"/>
      <c r="GB3" s="59"/>
      <c r="GC3" s="59"/>
      <c r="GD3" s="59"/>
      <c r="GE3" s="59"/>
      <c r="GF3" s="59"/>
      <c r="GG3" s="59"/>
      <c r="GH3" s="59"/>
      <c r="GI3" s="59"/>
      <c r="GJ3" s="59"/>
      <c r="GK3" s="59"/>
      <c r="GL3" s="59"/>
      <c r="GM3" s="59"/>
      <c r="GN3" s="59"/>
      <c r="GO3" s="59"/>
      <c r="GP3" s="59"/>
      <c r="GQ3" s="59"/>
      <c r="GR3" s="59"/>
      <c r="GS3" s="59"/>
      <c r="GT3" s="59"/>
      <c r="GU3" s="59"/>
      <c r="GV3" s="59"/>
      <c r="GW3" s="59"/>
      <c r="GX3" s="59"/>
      <c r="GY3" s="59"/>
      <c r="GZ3" s="59"/>
      <c r="HA3" s="59"/>
      <c r="HB3" s="59"/>
      <c r="HC3" s="59"/>
      <c r="HD3" s="59"/>
      <c r="HE3" s="59"/>
      <c r="HF3" s="59"/>
      <c r="HG3" s="59"/>
      <c r="HH3" s="59"/>
      <c r="HI3" s="59"/>
      <c r="HJ3" s="59"/>
      <c r="HK3" s="59"/>
      <c r="HL3" s="59"/>
      <c r="HM3" s="59"/>
      <c r="HN3" s="59"/>
      <c r="HO3" s="59"/>
      <c r="HP3" s="59"/>
      <c r="HQ3" s="59"/>
      <c r="HR3" s="59"/>
      <c r="HS3" s="59"/>
      <c r="HT3" s="59"/>
      <c r="HU3" s="59"/>
      <c r="HV3" s="59"/>
      <c r="HW3" s="59"/>
      <c r="HX3" s="59"/>
      <c r="HY3" s="59"/>
      <c r="HZ3" s="59"/>
      <c r="IA3" s="59"/>
      <c r="IB3" s="59"/>
      <c r="IC3" s="59"/>
      <c r="ID3" s="59"/>
      <c r="IE3" s="59"/>
      <c r="IF3" s="59"/>
      <c r="IG3" s="59"/>
      <c r="IH3" s="59"/>
      <c r="II3" s="59"/>
      <c r="IJ3" s="59"/>
      <c r="IK3" s="59"/>
      <c r="IL3" s="59"/>
      <c r="IM3" s="59"/>
      <c r="IN3" s="59"/>
      <c r="IO3" s="59"/>
      <c r="IP3" s="59"/>
      <c r="IQ3" s="59"/>
      <c r="IR3" s="59"/>
      <c r="IS3" s="59"/>
      <c r="IT3" s="59"/>
      <c r="IU3" s="85"/>
      <c r="IV3" s="85"/>
      <c r="IW3" s="85"/>
      <c r="IX3" s="85"/>
      <c r="IY3" s="85"/>
      <c r="IZ3" s="85"/>
      <c r="JA3" s="85"/>
      <c r="JB3" s="85"/>
      <c r="JC3" s="85"/>
      <c r="JD3" s="85"/>
      <c r="JE3" s="85"/>
      <c r="JF3" s="85"/>
      <c r="JG3" s="85"/>
      <c r="JH3" s="85"/>
      <c r="JI3" s="85"/>
      <c r="JJ3" s="85"/>
      <c r="JK3" s="85"/>
      <c r="JL3" s="85"/>
      <c r="JM3" s="85"/>
      <c r="JN3" s="85"/>
      <c r="JO3" s="85"/>
      <c r="JP3" s="85"/>
      <c r="JQ3" s="85"/>
      <c r="JR3" s="85"/>
      <c r="JS3" s="85"/>
      <c r="JT3" s="85"/>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c r="KZ3" s="85"/>
      <c r="LA3" s="85"/>
      <c r="LB3" s="85"/>
      <c r="LC3" s="85"/>
      <c r="LD3" s="85"/>
      <c r="LE3" s="85"/>
      <c r="LF3" s="85"/>
    </row>
    <row r="4" spans="1:318" s="9" customFormat="1" ht="14.45">
      <c r="A4" s="38"/>
      <c r="B4" s="26"/>
      <c r="D4" s="9" t="s">
        <v>42</v>
      </c>
      <c r="E4" s="9" t="s">
        <v>43</v>
      </c>
      <c r="F4" s="9" t="s">
        <v>44</v>
      </c>
      <c r="G4" s="9" t="s">
        <v>45</v>
      </c>
      <c r="H4" s="9" t="s">
        <v>46</v>
      </c>
      <c r="I4" s="9" t="s">
        <v>47</v>
      </c>
      <c r="J4" s="9" t="s">
        <v>48</v>
      </c>
      <c r="K4" s="9" t="s">
        <v>49</v>
      </c>
      <c r="L4" s="9" t="s">
        <v>50</v>
      </c>
      <c r="M4" s="9" t="s">
        <v>51</v>
      </c>
      <c r="N4" s="43"/>
      <c r="P4" s="9" t="s">
        <v>42</v>
      </c>
      <c r="Q4" s="9" t="s">
        <v>43</v>
      </c>
      <c r="R4" s="9" t="s">
        <v>44</v>
      </c>
      <c r="S4" s="9" t="s">
        <v>45</v>
      </c>
      <c r="T4" s="9" t="s">
        <v>46</v>
      </c>
      <c r="U4" s="9" t="s">
        <v>47</v>
      </c>
      <c r="V4" s="9" t="s">
        <v>48</v>
      </c>
      <c r="W4" s="9" t="s">
        <v>49</v>
      </c>
      <c r="X4" s="9" t="s">
        <v>50</v>
      </c>
      <c r="Y4" s="9" t="s">
        <v>51</v>
      </c>
      <c r="Z4" s="43"/>
      <c r="AB4" s="9" t="s">
        <v>52</v>
      </c>
      <c r="AC4" s="9" t="s">
        <v>43</v>
      </c>
      <c r="AD4" s="9" t="s">
        <v>44</v>
      </c>
      <c r="AE4" s="9" t="s">
        <v>45</v>
      </c>
      <c r="AF4" s="9" t="s">
        <v>46</v>
      </c>
      <c r="AG4" s="9" t="s">
        <v>47</v>
      </c>
      <c r="AH4" s="9" t="s">
        <v>48</v>
      </c>
      <c r="AI4" s="9" t="s">
        <v>49</v>
      </c>
      <c r="AJ4" s="105" t="s">
        <v>50</v>
      </c>
      <c r="AK4" s="9" t="s">
        <v>51</v>
      </c>
      <c r="AL4" s="43"/>
      <c r="AN4" s="9" t="s">
        <v>42</v>
      </c>
      <c r="AO4" s="9" t="s">
        <v>43</v>
      </c>
      <c r="AP4" s="9" t="s">
        <v>44</v>
      </c>
      <c r="AQ4" s="9" t="s">
        <v>45</v>
      </c>
      <c r="AR4" s="9" t="s">
        <v>46</v>
      </c>
      <c r="AS4" s="9" t="s">
        <v>47</v>
      </c>
      <c r="AT4" s="9" t="s">
        <v>48</v>
      </c>
      <c r="AU4" s="9" t="s">
        <v>49</v>
      </c>
      <c r="AV4" s="9" t="s">
        <v>50</v>
      </c>
      <c r="AW4" s="9" t="s">
        <v>51</v>
      </c>
      <c r="AX4" s="43"/>
      <c r="AZ4" s="9" t="s">
        <v>42</v>
      </c>
      <c r="BA4" s="9" t="s">
        <v>43</v>
      </c>
      <c r="BB4" s="9" t="s">
        <v>44</v>
      </c>
      <c r="BC4" s="9" t="s">
        <v>45</v>
      </c>
      <c r="BD4" s="9" t="s">
        <v>46</v>
      </c>
      <c r="BE4" s="9" t="s">
        <v>47</v>
      </c>
      <c r="BF4" s="9" t="s">
        <v>48</v>
      </c>
      <c r="BG4" s="9" t="s">
        <v>49</v>
      </c>
      <c r="BH4" s="9" t="s">
        <v>50</v>
      </c>
      <c r="BI4" s="9" t="s">
        <v>51</v>
      </c>
      <c r="BJ4" s="38"/>
      <c r="BK4" s="38"/>
      <c r="BL4" s="38"/>
      <c r="BM4" s="38"/>
      <c r="BN4" s="38" t="str">
        <f>C23</f>
        <v xml:space="preserve">Focus Goal week 2:            for a (2):                 For a (3): </v>
      </c>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86"/>
      <c r="IV4" s="86"/>
      <c r="IW4" s="86"/>
      <c r="IX4" s="86"/>
      <c r="IY4" s="86"/>
      <c r="IZ4" s="86"/>
      <c r="JA4" s="86"/>
      <c r="JB4" s="86"/>
      <c r="JC4" s="86"/>
      <c r="JD4" s="86"/>
      <c r="JE4" s="86"/>
      <c r="JF4" s="86"/>
      <c r="JG4" s="86"/>
      <c r="JH4" s="86"/>
      <c r="JI4" s="86"/>
      <c r="JJ4" s="86"/>
      <c r="JK4" s="86"/>
      <c r="JL4" s="86"/>
      <c r="JM4" s="86"/>
      <c r="JN4" s="86"/>
      <c r="JO4" s="86"/>
      <c r="JP4" s="86"/>
      <c r="JQ4" s="86"/>
      <c r="JR4" s="86"/>
      <c r="JS4" s="86"/>
      <c r="JT4" s="86"/>
      <c r="JU4" s="86"/>
      <c r="JV4" s="86"/>
      <c r="JW4" s="86"/>
      <c r="JX4" s="86"/>
      <c r="JY4" s="86"/>
      <c r="JZ4" s="86"/>
      <c r="KA4" s="86"/>
      <c r="KB4" s="86"/>
      <c r="KC4" s="86"/>
      <c r="KD4" s="86"/>
      <c r="KE4" s="86"/>
      <c r="KF4" s="86"/>
      <c r="KG4" s="86"/>
      <c r="KH4" s="86"/>
      <c r="KI4" s="86"/>
      <c r="KJ4" s="86"/>
      <c r="KK4" s="86"/>
      <c r="KL4" s="86"/>
      <c r="KM4" s="86"/>
      <c r="KN4" s="86"/>
      <c r="KO4" s="86"/>
      <c r="KP4" s="86"/>
      <c r="KQ4" s="86"/>
      <c r="KR4" s="86"/>
      <c r="KS4" s="86"/>
      <c r="KT4" s="86"/>
      <c r="KU4" s="86"/>
      <c r="KV4" s="86"/>
      <c r="KW4" s="86"/>
      <c r="KX4" s="86"/>
      <c r="KY4" s="86"/>
      <c r="KZ4" s="86"/>
      <c r="LA4" s="86"/>
      <c r="LB4" s="86"/>
      <c r="LC4" s="86"/>
      <c r="LD4" s="86"/>
      <c r="LE4" s="86"/>
      <c r="LF4" s="86"/>
    </row>
    <row r="5" spans="1:318" s="11" customFormat="1" ht="5.25" customHeight="1">
      <c r="N5" s="44"/>
      <c r="Z5" s="44"/>
      <c r="AJ5" s="106"/>
      <c r="AL5" s="44"/>
      <c r="AX5" s="44"/>
      <c r="BJ5" s="38"/>
      <c r="BK5" s="38"/>
      <c r="BL5" s="38"/>
      <c r="BM5" s="38"/>
      <c r="BN5" s="38" t="str">
        <f>C44</f>
        <v xml:space="preserve">Focus Goal Week 3:            for a (2):                 For a (3): </v>
      </c>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44"/>
      <c r="IV5" s="44"/>
      <c r="IW5" s="44"/>
      <c r="IX5" s="44"/>
      <c r="IY5" s="44"/>
      <c r="IZ5" s="44"/>
      <c r="JA5" s="44"/>
      <c r="JB5" s="44"/>
      <c r="JC5" s="44"/>
      <c r="JD5" s="44"/>
      <c r="JE5" s="44"/>
      <c r="JF5" s="44"/>
      <c r="JG5" s="44"/>
      <c r="JH5" s="44"/>
      <c r="JI5" s="44"/>
      <c r="JJ5" s="44"/>
      <c r="JK5" s="44"/>
      <c r="JL5" s="44"/>
      <c r="JM5" s="44"/>
      <c r="JN5" s="44"/>
      <c r="JO5" s="44"/>
      <c r="JP5" s="44"/>
      <c r="JQ5" s="44"/>
      <c r="JR5" s="44"/>
      <c r="JS5" s="44"/>
      <c r="JT5" s="44"/>
      <c r="JU5" s="44"/>
      <c r="JV5" s="44"/>
      <c r="JW5" s="44"/>
      <c r="JX5" s="44"/>
      <c r="JY5" s="44"/>
      <c r="JZ5" s="44"/>
      <c r="KA5" s="44"/>
      <c r="KB5" s="44"/>
      <c r="KC5" s="44"/>
      <c r="KD5" s="44"/>
      <c r="KE5" s="44"/>
      <c r="KF5" s="44"/>
      <c r="KG5" s="44"/>
      <c r="KH5" s="44"/>
      <c r="KI5" s="44"/>
      <c r="KJ5" s="44"/>
      <c r="KK5" s="44"/>
      <c r="KL5" s="44"/>
      <c r="KM5" s="44"/>
      <c r="KN5" s="44"/>
      <c r="KO5" s="44"/>
      <c r="KP5" s="44"/>
      <c r="KQ5" s="44"/>
      <c r="KR5" s="44"/>
      <c r="KS5" s="44"/>
      <c r="KT5" s="44"/>
      <c r="KU5" s="44"/>
      <c r="KV5" s="44"/>
      <c r="KW5" s="44"/>
      <c r="KX5" s="44"/>
      <c r="KY5" s="44"/>
      <c r="KZ5" s="44"/>
      <c r="LA5" s="44"/>
      <c r="LB5" s="44"/>
      <c r="LC5" s="44"/>
      <c r="LD5" s="44"/>
      <c r="LE5" s="44"/>
      <c r="LF5" s="44"/>
    </row>
    <row r="6" spans="1:318">
      <c r="A6" s="39"/>
      <c r="B6" s="39"/>
      <c r="C6" s="13" t="s">
        <v>53</v>
      </c>
      <c r="D6" s="135"/>
      <c r="E6" s="135"/>
      <c r="F6" s="135"/>
      <c r="G6" s="135"/>
      <c r="H6" s="135"/>
      <c r="I6" s="135"/>
      <c r="J6" s="135"/>
      <c r="K6" s="135"/>
      <c r="L6" s="135"/>
      <c r="M6" s="135"/>
      <c r="N6" s="39"/>
      <c r="O6" s="13" t="s">
        <v>53</v>
      </c>
      <c r="P6" s="135"/>
      <c r="Q6" s="135"/>
      <c r="R6" s="135"/>
      <c r="S6" s="135"/>
      <c r="T6" s="135"/>
      <c r="U6" s="135"/>
      <c r="V6" s="135"/>
      <c r="W6" s="135"/>
      <c r="X6" s="135"/>
      <c r="Y6" s="135"/>
      <c r="Z6" s="39"/>
      <c r="AA6" s="13" t="s">
        <v>53</v>
      </c>
      <c r="AB6" s="135"/>
      <c r="AC6" s="135"/>
      <c r="AD6" s="135"/>
      <c r="AE6" s="135"/>
      <c r="AF6" s="135"/>
      <c r="AG6" s="135"/>
      <c r="AH6" s="135"/>
      <c r="AI6" s="135"/>
      <c r="AJ6" s="124"/>
      <c r="AK6" s="135"/>
      <c r="AL6" s="39"/>
      <c r="AM6" s="13" t="s">
        <v>53</v>
      </c>
      <c r="AN6" s="135"/>
      <c r="AO6" s="135"/>
      <c r="AP6" s="135"/>
      <c r="AQ6" s="135"/>
      <c r="AR6" s="135"/>
      <c r="AS6" s="135"/>
      <c r="AT6" s="135"/>
      <c r="AU6" s="135"/>
      <c r="AV6" s="124"/>
      <c r="AW6" s="135"/>
      <c r="AX6" s="39"/>
      <c r="AY6" s="13" t="s">
        <v>53</v>
      </c>
      <c r="AZ6" s="135"/>
      <c r="BA6" s="135"/>
      <c r="BB6" s="135"/>
      <c r="BC6" s="135"/>
      <c r="BD6" s="135"/>
      <c r="BE6" s="135"/>
      <c r="BF6" s="135"/>
      <c r="BG6" s="135"/>
      <c r="BH6" s="124"/>
      <c r="BI6" s="135"/>
      <c r="BN6" s="38" t="str">
        <f>C65</f>
        <v xml:space="preserve">Focus Goal Week 4:            for a (2):                 For a (3): </v>
      </c>
    </row>
    <row r="7" spans="1:318" ht="14.45" customHeight="1">
      <c r="A7" s="39"/>
      <c r="B7" s="39"/>
      <c r="C7" s="13" t="s">
        <v>54</v>
      </c>
      <c r="D7" s="135"/>
      <c r="E7" s="135"/>
      <c r="F7" s="135"/>
      <c r="G7" s="135"/>
      <c r="H7" s="135"/>
      <c r="I7" s="135"/>
      <c r="J7" s="135"/>
      <c r="K7" s="135"/>
      <c r="L7" s="135"/>
      <c r="M7" s="135"/>
      <c r="N7" s="39"/>
      <c r="O7" s="13" t="s">
        <v>54</v>
      </c>
      <c r="P7" s="135"/>
      <c r="Q7" s="135"/>
      <c r="R7" s="135"/>
      <c r="S7" s="135"/>
      <c r="T7" s="135"/>
      <c r="U7" s="135"/>
      <c r="V7" s="135"/>
      <c r="W7" s="135"/>
      <c r="X7" s="135"/>
      <c r="Y7" s="135"/>
      <c r="Z7" s="39"/>
      <c r="AA7" s="13" t="s">
        <v>54</v>
      </c>
      <c r="AB7" s="135"/>
      <c r="AC7" s="135"/>
      <c r="AD7" s="135"/>
      <c r="AE7" s="135"/>
      <c r="AF7" s="135"/>
      <c r="AG7" s="135"/>
      <c r="AH7" s="135"/>
      <c r="AI7" s="135"/>
      <c r="AJ7" s="124"/>
      <c r="AK7" s="135"/>
      <c r="AL7" s="39"/>
      <c r="AM7" s="13" t="s">
        <v>54</v>
      </c>
      <c r="AN7" s="135"/>
      <c r="AO7" s="135"/>
      <c r="AP7" s="135"/>
      <c r="AQ7" s="135"/>
      <c r="AR7" s="135"/>
      <c r="AS7" s="135"/>
      <c r="AT7" s="135"/>
      <c r="AU7" s="135"/>
      <c r="AV7" s="124"/>
      <c r="AW7" s="135"/>
      <c r="AX7" s="39"/>
      <c r="AY7" s="13" t="s">
        <v>54</v>
      </c>
      <c r="AZ7" s="135"/>
      <c r="BA7" s="135"/>
      <c r="BB7" s="135"/>
      <c r="BC7" s="135"/>
      <c r="BD7" s="135"/>
      <c r="BE7" s="135"/>
      <c r="BF7" s="135"/>
      <c r="BG7" s="135"/>
      <c r="BH7" s="124"/>
      <c r="BI7" s="135"/>
      <c r="BN7" s="38" t="str">
        <f>C86</f>
        <v xml:space="preserve">Focus Goal Week 5:            for a (2):                 For a (3): </v>
      </c>
    </row>
    <row r="8" spans="1:318" ht="14.45" customHeight="1">
      <c r="A8" s="39"/>
      <c r="B8" s="39"/>
      <c r="C8" s="13" t="s">
        <v>55</v>
      </c>
      <c r="D8" s="135"/>
      <c r="E8" s="135"/>
      <c r="F8" s="135"/>
      <c r="G8" s="135"/>
      <c r="H8" s="135"/>
      <c r="I8" s="135"/>
      <c r="J8" s="135"/>
      <c r="K8" s="135"/>
      <c r="L8" s="135"/>
      <c r="M8" s="135"/>
      <c r="N8" s="39"/>
      <c r="O8" s="13" t="s">
        <v>55</v>
      </c>
      <c r="P8" s="135"/>
      <c r="Q8" s="135"/>
      <c r="R8" s="135"/>
      <c r="S8" s="135"/>
      <c r="T8" s="135"/>
      <c r="U8" s="135"/>
      <c r="V8" s="135"/>
      <c r="W8" s="135"/>
      <c r="X8" s="135"/>
      <c r="Y8" s="135"/>
      <c r="Z8" s="39"/>
      <c r="AA8" s="13" t="s">
        <v>55</v>
      </c>
      <c r="AB8" s="135"/>
      <c r="AC8" s="135"/>
      <c r="AD8" s="135"/>
      <c r="AE8" s="135"/>
      <c r="AF8" s="135"/>
      <c r="AG8" s="135"/>
      <c r="AH8" s="135"/>
      <c r="AI8" s="135"/>
      <c r="AJ8" s="124"/>
      <c r="AK8" s="135"/>
      <c r="AL8" s="39"/>
      <c r="AM8" s="13" t="s">
        <v>55</v>
      </c>
      <c r="AN8" s="135"/>
      <c r="AO8" s="135"/>
      <c r="AP8" s="135"/>
      <c r="AQ8" s="135"/>
      <c r="AR8" s="135"/>
      <c r="AS8" s="135"/>
      <c r="AT8" s="135"/>
      <c r="AU8" s="135"/>
      <c r="AV8" s="124"/>
      <c r="AW8" s="135"/>
      <c r="AX8" s="39"/>
      <c r="AY8" s="13" t="s">
        <v>55</v>
      </c>
      <c r="AZ8" s="135"/>
      <c r="BA8" s="135"/>
      <c r="BB8" s="135"/>
      <c r="BC8" s="135"/>
      <c r="BD8" s="135"/>
      <c r="BE8" s="135"/>
      <c r="BF8" s="135"/>
      <c r="BG8" s="135"/>
      <c r="BH8" s="124"/>
      <c r="BI8" s="135"/>
      <c r="BN8" s="38" t="str">
        <f>C107</f>
        <v xml:space="preserve">Focus Goal Week 6:           for a (2):                 For a (3): </v>
      </c>
    </row>
    <row r="9" spans="1:318" ht="14.45" customHeight="1">
      <c r="A9" s="39"/>
      <c r="B9" s="39"/>
      <c r="C9" s="13" t="s">
        <v>56</v>
      </c>
      <c r="D9" s="135"/>
      <c r="E9" s="135"/>
      <c r="F9" s="135"/>
      <c r="G9" s="135"/>
      <c r="H9" s="135"/>
      <c r="I9" s="135"/>
      <c r="J9" s="135"/>
      <c r="K9" s="135"/>
      <c r="L9" s="135"/>
      <c r="M9" s="135"/>
      <c r="N9" s="39"/>
      <c r="O9" s="13" t="s">
        <v>56</v>
      </c>
      <c r="P9" s="135"/>
      <c r="Q9" s="135"/>
      <c r="R9" s="135"/>
      <c r="S9" s="135"/>
      <c r="T9" s="135"/>
      <c r="U9" s="135"/>
      <c r="V9" s="135"/>
      <c r="W9" s="135"/>
      <c r="X9" s="135"/>
      <c r="Y9" s="135"/>
      <c r="Z9" s="39"/>
      <c r="AA9" s="13" t="s">
        <v>56</v>
      </c>
      <c r="AB9" s="135"/>
      <c r="AC9" s="135"/>
      <c r="AD9" s="135"/>
      <c r="AE9" s="135"/>
      <c r="AF9" s="135"/>
      <c r="AG9" s="135"/>
      <c r="AH9" s="135"/>
      <c r="AI9" s="135"/>
      <c r="AJ9" s="124"/>
      <c r="AK9" s="135"/>
      <c r="AL9" s="39"/>
      <c r="AM9" s="13" t="s">
        <v>56</v>
      </c>
      <c r="AN9" s="135"/>
      <c r="AO9" s="135"/>
      <c r="AP9" s="135"/>
      <c r="AQ9" s="135"/>
      <c r="AR9" s="135"/>
      <c r="AS9" s="135"/>
      <c r="AT9" s="135"/>
      <c r="AU9" s="135"/>
      <c r="AV9" s="124"/>
      <c r="AW9" s="135"/>
      <c r="AX9" s="39"/>
      <c r="AY9" s="13" t="s">
        <v>56</v>
      </c>
      <c r="AZ9" s="135"/>
      <c r="BA9" s="135"/>
      <c r="BB9" s="135"/>
      <c r="BC9" s="135"/>
      <c r="BD9" s="135"/>
      <c r="BE9" s="135"/>
      <c r="BF9" s="135"/>
      <c r="BG9" s="135"/>
      <c r="BH9" s="124"/>
      <c r="BI9" s="135"/>
      <c r="BN9" s="38" t="str">
        <f>C128</f>
        <v xml:space="preserve">Focus Goal Week 7:           for a (2):                 For a (3): </v>
      </c>
    </row>
    <row r="10" spans="1:318" ht="14.45" customHeight="1">
      <c r="A10" s="39"/>
      <c r="B10" s="39"/>
      <c r="C10" s="13" t="s">
        <v>16</v>
      </c>
      <c r="D10" s="135"/>
      <c r="E10" s="135"/>
      <c r="F10" s="135"/>
      <c r="G10" s="135"/>
      <c r="H10" s="135"/>
      <c r="I10" s="135"/>
      <c r="J10" s="135"/>
      <c r="K10" s="135"/>
      <c r="L10" s="135"/>
      <c r="M10" s="135"/>
      <c r="N10" s="39"/>
      <c r="O10" s="13" t="str">
        <f>'Student Summary'!$H$13</f>
        <v>Group</v>
      </c>
      <c r="P10" s="135"/>
      <c r="Q10" s="135"/>
      <c r="R10" s="135"/>
      <c r="S10" s="135"/>
      <c r="T10" s="135"/>
      <c r="U10" s="135"/>
      <c r="V10" s="135"/>
      <c r="W10" s="135"/>
      <c r="X10" s="135"/>
      <c r="Y10" s="135"/>
      <c r="Z10" s="39"/>
      <c r="AA10" s="13" t="str">
        <f>'Student Summary'!$H$13</f>
        <v>Group</v>
      </c>
      <c r="AB10" s="135"/>
      <c r="AC10" s="135"/>
      <c r="AD10" s="135"/>
      <c r="AE10" s="135"/>
      <c r="AF10" s="135"/>
      <c r="AG10" s="135"/>
      <c r="AH10" s="135"/>
      <c r="AI10" s="135"/>
      <c r="AJ10" s="124"/>
      <c r="AK10" s="135"/>
      <c r="AL10" s="39"/>
      <c r="AM10" s="13" t="str">
        <f>'Student Summary'!$H$13</f>
        <v>Group</v>
      </c>
      <c r="AN10" s="135"/>
      <c r="AO10" s="135"/>
      <c r="AP10" s="135"/>
      <c r="AQ10" s="135"/>
      <c r="AR10" s="135"/>
      <c r="AS10" s="135"/>
      <c r="AT10" s="135"/>
      <c r="AU10" s="135"/>
      <c r="AV10" s="124"/>
      <c r="AW10" s="135"/>
      <c r="AX10" s="39"/>
      <c r="AY10" s="13" t="str">
        <f>'Student Summary'!$H$13</f>
        <v>Group</v>
      </c>
      <c r="AZ10" s="135"/>
      <c r="BA10" s="135"/>
      <c r="BB10" s="135"/>
      <c r="BC10" s="135"/>
      <c r="BD10" s="135"/>
      <c r="BE10" s="135"/>
      <c r="BF10" s="135"/>
      <c r="BG10" s="135"/>
      <c r="BH10" s="124"/>
      <c r="BI10" s="135"/>
      <c r="BN10" s="38" t="str">
        <f>C149</f>
        <v xml:space="preserve">Focus Goal Week 8:           for a (2):                 For a (3): </v>
      </c>
    </row>
    <row r="11" spans="1:318" ht="14.45" customHeight="1">
      <c r="A11" s="39"/>
      <c r="B11" s="39"/>
      <c r="C11" s="13" t="s">
        <v>12</v>
      </c>
      <c r="D11" s="135"/>
      <c r="E11" s="135"/>
      <c r="F11" s="135"/>
      <c r="G11" s="135"/>
      <c r="H11" s="135"/>
      <c r="I11" s="135"/>
      <c r="J11" s="135"/>
      <c r="K11" s="135"/>
      <c r="L11" s="135"/>
      <c r="M11" s="135"/>
      <c r="N11" s="39"/>
      <c r="O11" s="13"/>
      <c r="P11" s="135"/>
      <c r="Q11" s="135"/>
      <c r="R11" s="135"/>
      <c r="S11" s="135"/>
      <c r="T11" s="135"/>
      <c r="U11" s="135"/>
      <c r="V11" s="135"/>
      <c r="W11" s="135"/>
      <c r="X11" s="135"/>
      <c r="Y11" s="135"/>
      <c r="Z11" s="39"/>
      <c r="AA11" s="13" t="s">
        <v>12</v>
      </c>
      <c r="AB11" s="135"/>
      <c r="AC11" s="135"/>
      <c r="AD11" s="135"/>
      <c r="AE11" s="135"/>
      <c r="AF11" s="135"/>
      <c r="AG11" s="135"/>
      <c r="AH11" s="135"/>
      <c r="AI11" s="135"/>
      <c r="AJ11" s="124"/>
      <c r="AK11" s="135"/>
      <c r="AL11" s="39"/>
      <c r="AM11" s="13" t="s">
        <v>12</v>
      </c>
      <c r="AN11" s="135"/>
      <c r="AO11" s="135"/>
      <c r="AP11" s="135"/>
      <c r="AQ11" s="135"/>
      <c r="AR11" s="135"/>
      <c r="AS11" s="135"/>
      <c r="AT11" s="135"/>
      <c r="AU11" s="135"/>
      <c r="AV11" s="124"/>
      <c r="AW11" s="135"/>
      <c r="AX11" s="39"/>
      <c r="AY11" s="13" t="s">
        <v>12</v>
      </c>
      <c r="AZ11" s="135"/>
      <c r="BA11" s="135"/>
      <c r="BB11" s="135"/>
      <c r="BC11" s="135"/>
      <c r="BD11" s="135"/>
      <c r="BE11" s="135"/>
      <c r="BF11" s="135"/>
      <c r="BG11" s="135"/>
      <c r="BH11" s="124"/>
      <c r="BI11" s="135"/>
      <c r="BN11" s="38" t="str">
        <f>C170</f>
        <v xml:space="preserve">Focus Goal Week 9:             for a (2):                 For a (3): </v>
      </c>
    </row>
    <row r="12" spans="1:318" ht="14.45" customHeight="1">
      <c r="A12" s="39"/>
      <c r="B12" s="39"/>
      <c r="C12" s="13" t="s">
        <v>57</v>
      </c>
      <c r="D12" s="135"/>
      <c r="E12" s="135"/>
      <c r="F12" s="135"/>
      <c r="G12" s="135"/>
      <c r="H12" s="135"/>
      <c r="I12" s="135"/>
      <c r="J12" s="135"/>
      <c r="K12" s="135"/>
      <c r="L12" s="135"/>
      <c r="M12" s="135"/>
      <c r="N12" s="39"/>
      <c r="O12" s="13"/>
      <c r="P12" s="135"/>
      <c r="Q12" s="135"/>
      <c r="R12" s="135"/>
      <c r="S12" s="135"/>
      <c r="T12" s="135"/>
      <c r="U12" s="135"/>
      <c r="V12" s="135"/>
      <c r="W12" s="135"/>
      <c r="X12" s="135"/>
      <c r="Y12" s="135"/>
      <c r="Z12" s="39"/>
      <c r="AA12" s="13" t="s">
        <v>57</v>
      </c>
      <c r="AB12" s="135"/>
      <c r="AC12" s="135"/>
      <c r="AD12" s="135"/>
      <c r="AE12" s="135"/>
      <c r="AF12" s="135"/>
      <c r="AG12" s="135"/>
      <c r="AH12" s="135"/>
      <c r="AI12" s="135"/>
      <c r="AJ12" s="124"/>
      <c r="AK12" s="135"/>
      <c r="AL12" s="39"/>
      <c r="AM12" s="13" t="s">
        <v>57</v>
      </c>
      <c r="AN12" s="135"/>
      <c r="AO12" s="135"/>
      <c r="AP12" s="135"/>
      <c r="AQ12" s="135"/>
      <c r="AR12" s="135"/>
      <c r="AS12" s="135"/>
      <c r="AT12" s="135"/>
      <c r="AU12" s="135"/>
      <c r="AV12" s="124"/>
      <c r="AW12" s="135"/>
      <c r="AX12" s="39"/>
      <c r="AY12" s="13" t="s">
        <v>57</v>
      </c>
      <c r="AZ12" s="135"/>
      <c r="BA12" s="135"/>
      <c r="BB12" s="135"/>
      <c r="BC12" s="135"/>
      <c r="BD12" s="135"/>
      <c r="BE12" s="135"/>
      <c r="BF12" s="135"/>
      <c r="BG12" s="135"/>
      <c r="BH12" s="124"/>
      <c r="BI12" s="135"/>
      <c r="BN12" s="38" t="str">
        <f>C191</f>
        <v xml:space="preserve">Focus Goal Week 10:           for a (2):                 For a (3): </v>
      </c>
    </row>
    <row r="13" spans="1:318" ht="14.45" customHeight="1">
      <c r="A13" s="39"/>
      <c r="B13" s="39"/>
      <c r="C13" s="13" t="s">
        <v>58</v>
      </c>
      <c r="D13" s="135"/>
      <c r="E13" s="135"/>
      <c r="F13" s="135"/>
      <c r="G13" s="135"/>
      <c r="H13" s="135"/>
      <c r="I13" s="135"/>
      <c r="J13" s="135"/>
      <c r="K13" s="135"/>
      <c r="L13" s="135"/>
      <c r="M13" s="135"/>
      <c r="N13" s="39"/>
      <c r="O13" s="13"/>
      <c r="P13" s="135"/>
      <c r="Q13" s="135"/>
      <c r="R13" s="135"/>
      <c r="S13" s="135"/>
      <c r="T13" s="135"/>
      <c r="U13" s="135"/>
      <c r="V13" s="135"/>
      <c r="W13" s="135"/>
      <c r="X13" s="135"/>
      <c r="Y13" s="135"/>
      <c r="Z13" s="39"/>
      <c r="AA13" s="13" t="s">
        <v>58</v>
      </c>
      <c r="AB13" s="135"/>
      <c r="AC13" s="135"/>
      <c r="AD13" s="135"/>
      <c r="AE13" s="135"/>
      <c r="AF13" s="135"/>
      <c r="AG13" s="135"/>
      <c r="AH13" s="135"/>
      <c r="AI13" s="135"/>
      <c r="AJ13" s="124"/>
      <c r="AK13" s="135"/>
      <c r="AL13" s="39"/>
      <c r="AM13" s="13" t="s">
        <v>58</v>
      </c>
      <c r="AN13" s="135"/>
      <c r="AO13" s="135"/>
      <c r="AP13" s="135"/>
      <c r="AQ13" s="135"/>
      <c r="AR13" s="135"/>
      <c r="AS13" s="135"/>
      <c r="AT13" s="135"/>
      <c r="AU13" s="135"/>
      <c r="AV13" s="124"/>
      <c r="AW13" s="135"/>
      <c r="AX13" s="39"/>
      <c r="AY13" s="13" t="s">
        <v>58</v>
      </c>
      <c r="AZ13" s="135"/>
      <c r="BA13" s="135"/>
      <c r="BB13" s="135"/>
      <c r="BC13" s="135"/>
      <c r="BD13" s="135"/>
      <c r="BE13" s="135"/>
      <c r="BF13" s="135"/>
      <c r="BG13" s="135"/>
      <c r="BH13" s="124"/>
      <c r="BI13" s="135"/>
    </row>
    <row r="14" spans="1:318" s="16" customFormat="1" ht="2.1" customHeight="1">
      <c r="N14" s="39"/>
      <c r="O14" s="17"/>
      <c r="Z14" s="39"/>
      <c r="AA14" s="17"/>
      <c r="AJ14" s="125"/>
      <c r="AL14" s="39"/>
      <c r="AN14" s="18"/>
      <c r="AO14" s="18"/>
      <c r="AP14" s="18"/>
      <c r="AQ14" s="18"/>
      <c r="AR14" s="18"/>
      <c r="AS14" s="18"/>
      <c r="AT14" s="18"/>
      <c r="AU14" s="18"/>
      <c r="AV14" s="18"/>
      <c r="AW14" s="18"/>
      <c r="AX14" s="39"/>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c r="FN14" s="38"/>
      <c r="FO14" s="38"/>
      <c r="FP14" s="38"/>
      <c r="FQ14" s="38"/>
      <c r="FR14" s="38"/>
      <c r="FS14" s="38"/>
      <c r="FT14" s="38"/>
      <c r="FU14" s="38"/>
      <c r="FV14" s="38"/>
      <c r="FW14" s="38"/>
      <c r="FX14" s="38"/>
      <c r="FY14" s="38"/>
      <c r="FZ14" s="38"/>
      <c r="GA14" s="38"/>
      <c r="GB14" s="38"/>
      <c r="GC14" s="38"/>
      <c r="GD14" s="38"/>
      <c r="GE14" s="38"/>
      <c r="GF14" s="38"/>
      <c r="GG14" s="38"/>
      <c r="GH14" s="38"/>
      <c r="GI14" s="38"/>
      <c r="GJ14" s="38"/>
      <c r="GK14" s="38"/>
      <c r="GL14" s="38"/>
      <c r="GM14" s="38"/>
      <c r="GN14" s="38"/>
      <c r="GO14" s="38"/>
      <c r="GP14" s="38"/>
      <c r="GQ14" s="38"/>
      <c r="GR14" s="38"/>
      <c r="GS14" s="38"/>
      <c r="GT14" s="38"/>
      <c r="GU14" s="38"/>
      <c r="GV14" s="38"/>
      <c r="GW14" s="38"/>
      <c r="GX14" s="38"/>
      <c r="GY14" s="38"/>
      <c r="GZ14" s="38"/>
      <c r="HA14" s="38"/>
      <c r="HB14" s="38"/>
      <c r="HC14" s="38"/>
      <c r="HD14" s="38"/>
      <c r="HE14" s="38"/>
      <c r="HF14" s="38"/>
      <c r="HG14" s="38"/>
      <c r="HH14" s="38"/>
      <c r="HI14" s="38"/>
      <c r="HJ14" s="38"/>
      <c r="HK14" s="38"/>
      <c r="HL14" s="38"/>
      <c r="HM14" s="38"/>
      <c r="HN14" s="38"/>
      <c r="HO14" s="38"/>
      <c r="HP14" s="38"/>
      <c r="HQ14" s="38"/>
      <c r="HR14" s="38"/>
      <c r="HS14" s="38"/>
      <c r="HT14" s="38"/>
      <c r="HU14" s="38"/>
      <c r="HV14" s="38"/>
      <c r="HW14" s="38"/>
      <c r="HX14" s="38"/>
      <c r="HY14" s="38"/>
      <c r="HZ14" s="38"/>
      <c r="IA14" s="38"/>
      <c r="IB14" s="38"/>
      <c r="IC14" s="38"/>
      <c r="ID14" s="38"/>
      <c r="IE14" s="38"/>
      <c r="IF14" s="38"/>
      <c r="IG14" s="38"/>
      <c r="IH14" s="38"/>
      <c r="II14" s="38"/>
      <c r="IJ14" s="38"/>
      <c r="IK14" s="38"/>
      <c r="IL14" s="38"/>
      <c r="IM14" s="38"/>
      <c r="IN14" s="38"/>
      <c r="IO14" s="38"/>
      <c r="IP14" s="38"/>
      <c r="IQ14" s="38"/>
      <c r="IR14" s="38"/>
      <c r="IS14" s="38"/>
      <c r="IT14" s="38"/>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c r="JY14" s="39"/>
      <c r="JZ14" s="39"/>
      <c r="KA14" s="39"/>
      <c r="KB14" s="39"/>
      <c r="KC14" s="39"/>
      <c r="KD14" s="39"/>
      <c r="KE14" s="39"/>
      <c r="KF14" s="39"/>
      <c r="KG14" s="39"/>
      <c r="KH14" s="39"/>
      <c r="KI14" s="39"/>
      <c r="KJ14" s="39"/>
      <c r="KK14" s="39"/>
      <c r="KL14" s="39"/>
      <c r="KM14" s="39"/>
      <c r="KN14" s="39"/>
      <c r="KO14" s="39"/>
      <c r="KP14" s="39"/>
      <c r="KQ14" s="39"/>
      <c r="KR14" s="39"/>
      <c r="KS14" s="39"/>
      <c r="KT14" s="39"/>
      <c r="KU14" s="39"/>
      <c r="KV14" s="39"/>
      <c r="KW14" s="39"/>
      <c r="KX14" s="39"/>
      <c r="KY14" s="39"/>
      <c r="KZ14" s="39"/>
      <c r="LA14" s="39"/>
      <c r="LB14" s="39"/>
      <c r="LC14" s="39"/>
      <c r="LD14" s="39"/>
      <c r="LE14" s="39"/>
      <c r="LF14" s="39"/>
    </row>
    <row r="15" spans="1:318" s="2" customFormat="1" ht="14.45" customHeight="1" thickBot="1">
      <c r="A15" s="39"/>
      <c r="B15" s="39"/>
      <c r="C15" s="39"/>
      <c r="D15" s="39"/>
      <c r="E15" s="39"/>
      <c r="F15" s="39"/>
      <c r="G15" s="39"/>
      <c r="H15" s="39"/>
      <c r="I15" s="39"/>
      <c r="J15" s="39"/>
      <c r="K15" s="39"/>
      <c r="L15" s="39"/>
      <c r="M15" s="39"/>
      <c r="N15" s="39"/>
      <c r="O15" s="49"/>
      <c r="P15" s="39"/>
      <c r="Q15" s="39"/>
      <c r="R15" s="39"/>
      <c r="S15" s="39"/>
      <c r="T15" s="39"/>
      <c r="U15" s="39"/>
      <c r="V15" s="39"/>
      <c r="W15" s="39"/>
      <c r="X15" s="39"/>
      <c r="Y15" s="39"/>
      <c r="Z15" s="39"/>
      <c r="AA15" s="49"/>
      <c r="AB15" s="39"/>
      <c r="AC15" s="39"/>
      <c r="AD15" s="39"/>
      <c r="AE15" s="39"/>
      <c r="AF15" s="39"/>
      <c r="AG15" s="39"/>
      <c r="AH15" s="39"/>
      <c r="AI15" s="39"/>
      <c r="AJ15" s="126"/>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c r="JY15" s="39"/>
      <c r="JZ15" s="39"/>
      <c r="KA15" s="39"/>
      <c r="KB15" s="39"/>
      <c r="KC15" s="39"/>
      <c r="KD15" s="39"/>
      <c r="KE15" s="39"/>
      <c r="KF15" s="39"/>
      <c r="KG15" s="39"/>
      <c r="KH15" s="39"/>
      <c r="KI15" s="39"/>
      <c r="KJ15" s="39"/>
      <c r="KK15" s="39"/>
      <c r="KL15" s="39"/>
      <c r="KM15" s="39"/>
      <c r="KN15" s="39"/>
      <c r="KO15" s="39"/>
      <c r="KP15" s="39"/>
      <c r="KQ15" s="39"/>
      <c r="KR15" s="39"/>
      <c r="KS15" s="39"/>
      <c r="KT15" s="39"/>
      <c r="KU15" s="39"/>
      <c r="KV15" s="39"/>
      <c r="KW15" s="39"/>
      <c r="KX15" s="39"/>
      <c r="KY15" s="39"/>
      <c r="KZ15" s="39"/>
      <c r="LA15" s="39"/>
      <c r="LB15" s="39"/>
      <c r="LC15" s="39"/>
      <c r="LD15" s="39"/>
      <c r="LE15" s="39"/>
      <c r="LF15" s="39"/>
    </row>
    <row r="16" spans="1:318" s="7" customFormat="1" ht="14.45" customHeight="1">
      <c r="A16" s="40"/>
      <c r="B16" s="40"/>
      <c r="C16" s="187" t="s">
        <v>59</v>
      </c>
      <c r="D16" s="103" t="str">
        <f>IFERROR(AVERAGE(D6:D14),"")</f>
        <v/>
      </c>
      <c r="E16" s="103" t="str">
        <f t="shared" ref="E16:L16" si="0">IFERROR(AVERAGE(E6:E14),"")</f>
        <v/>
      </c>
      <c r="F16" s="103" t="str">
        <f t="shared" si="0"/>
        <v/>
      </c>
      <c r="G16" s="103" t="str">
        <f t="shared" si="0"/>
        <v/>
      </c>
      <c r="H16" s="103" t="str">
        <f t="shared" si="0"/>
        <v/>
      </c>
      <c r="I16" s="103" t="str">
        <f t="shared" si="0"/>
        <v/>
      </c>
      <c r="J16" s="103" t="str">
        <f t="shared" si="0"/>
        <v/>
      </c>
      <c r="K16" s="103" t="str">
        <f t="shared" si="0"/>
        <v/>
      </c>
      <c r="L16" s="103" t="str">
        <f t="shared" si="0"/>
        <v/>
      </c>
      <c r="M16" s="51"/>
      <c r="N16" s="49"/>
      <c r="O16" s="7" t="s">
        <v>59</v>
      </c>
      <c r="P16" s="20" t="str">
        <f>IFERROR(AVERAGE(P6:P14),"")</f>
        <v/>
      </c>
      <c r="Q16" s="20" t="str">
        <f t="shared" ref="Q16:X16" si="1">IFERROR(AVERAGE(Q6:Q14),"")</f>
        <v/>
      </c>
      <c r="R16" s="20" t="str">
        <f t="shared" si="1"/>
        <v/>
      </c>
      <c r="S16" s="20" t="str">
        <f t="shared" si="1"/>
        <v/>
      </c>
      <c r="T16" s="20" t="str">
        <f t="shared" si="1"/>
        <v/>
      </c>
      <c r="U16" s="20" t="str">
        <f t="shared" si="1"/>
        <v/>
      </c>
      <c r="V16" s="20" t="str">
        <f t="shared" si="1"/>
        <v/>
      </c>
      <c r="W16" s="20" t="str">
        <f t="shared" si="1"/>
        <v/>
      </c>
      <c r="X16" s="20" t="str">
        <f t="shared" si="1"/>
        <v/>
      </c>
      <c r="Y16" s="51"/>
      <c r="Z16" s="49"/>
      <c r="AA16" s="7" t="s">
        <v>59</v>
      </c>
      <c r="AB16" s="20" t="str">
        <f>IFERROR(AVERAGE(AB6:AB13),"")</f>
        <v/>
      </c>
      <c r="AC16" s="20" t="str">
        <f t="shared" ref="AC16:AJ16" si="2">IFERROR(AVERAGE(AC6:AC13),"")</f>
        <v/>
      </c>
      <c r="AD16" s="20" t="str">
        <f t="shared" si="2"/>
        <v/>
      </c>
      <c r="AE16" s="20" t="str">
        <f t="shared" si="2"/>
        <v/>
      </c>
      <c r="AF16" s="20" t="str">
        <f t="shared" si="2"/>
        <v/>
      </c>
      <c r="AG16" s="20" t="str">
        <f t="shared" si="2"/>
        <v/>
      </c>
      <c r="AH16" s="20" t="str">
        <f t="shared" si="2"/>
        <v/>
      </c>
      <c r="AI16" s="20" t="str">
        <f t="shared" si="2"/>
        <v/>
      </c>
      <c r="AJ16" s="127" t="str">
        <f t="shared" si="2"/>
        <v/>
      </c>
      <c r="AK16" s="51"/>
      <c r="AL16" s="49"/>
      <c r="AM16" s="7" t="s">
        <v>60</v>
      </c>
      <c r="AN16" s="7" t="str">
        <f>IFERROR(AVERAGE(AN6:AN13),"")</f>
        <v/>
      </c>
      <c r="AO16" s="7" t="str">
        <f t="shared" ref="AO16:AV16" si="3">IFERROR(AVERAGE(AO6:AO13),"")</f>
        <v/>
      </c>
      <c r="AP16" s="7" t="str">
        <f t="shared" si="3"/>
        <v/>
      </c>
      <c r="AQ16" s="7" t="str">
        <f t="shared" si="3"/>
        <v/>
      </c>
      <c r="AR16" s="7" t="str">
        <f t="shared" si="3"/>
        <v/>
      </c>
      <c r="AS16" s="7" t="str">
        <f t="shared" si="3"/>
        <v/>
      </c>
      <c r="AT16" s="7" t="str">
        <f t="shared" si="3"/>
        <v/>
      </c>
      <c r="AU16" s="7" t="str">
        <f t="shared" si="3"/>
        <v/>
      </c>
      <c r="AV16" s="7" t="str">
        <f t="shared" si="3"/>
        <v/>
      </c>
      <c r="AW16" s="40"/>
      <c r="AX16" s="49"/>
      <c r="AY16" s="7" t="s">
        <v>60</v>
      </c>
      <c r="AZ16" s="7" t="str">
        <f>IFERROR(AVERAGE(AZ6:AZ13),"")</f>
        <v/>
      </c>
      <c r="BA16" s="7" t="str">
        <f t="shared" ref="BA16:BH16" si="4">IFERROR(AVERAGE(BA6:BA13),"")</f>
        <v/>
      </c>
      <c r="BB16" s="7" t="str">
        <f t="shared" si="4"/>
        <v/>
      </c>
      <c r="BC16" s="7" t="str">
        <f t="shared" si="4"/>
        <v/>
      </c>
      <c r="BD16" s="7" t="str">
        <f t="shared" si="4"/>
        <v/>
      </c>
      <c r="BE16" s="7" t="str">
        <f t="shared" si="4"/>
        <v/>
      </c>
      <c r="BF16" s="7" t="str">
        <f t="shared" si="4"/>
        <v/>
      </c>
      <c r="BG16" s="7" t="str">
        <f t="shared" si="4"/>
        <v/>
      </c>
      <c r="BH16" s="7" t="str">
        <f t="shared" si="4"/>
        <v/>
      </c>
      <c r="BI16" s="40"/>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40"/>
      <c r="IV16" s="40"/>
      <c r="IW16" s="40"/>
      <c r="IX16" s="40"/>
      <c r="IY16" s="40"/>
      <c r="IZ16" s="40"/>
      <c r="JA16" s="40"/>
      <c r="JB16" s="40"/>
      <c r="JC16" s="40"/>
      <c r="JD16" s="40"/>
      <c r="JE16" s="40"/>
      <c r="JF16" s="40"/>
      <c r="JG16" s="40"/>
      <c r="JH16" s="40"/>
      <c r="JI16" s="40"/>
      <c r="JJ16" s="40"/>
      <c r="JK16" s="40"/>
      <c r="JL16" s="40"/>
      <c r="JM16" s="40"/>
      <c r="JN16" s="40"/>
      <c r="JO16" s="40"/>
      <c r="JP16" s="40"/>
      <c r="JQ16" s="40"/>
      <c r="JR16" s="40"/>
      <c r="JS16" s="40"/>
      <c r="JT16" s="40"/>
      <c r="JU16" s="40"/>
      <c r="JV16" s="40"/>
      <c r="JW16" s="40"/>
      <c r="JX16" s="40"/>
      <c r="JY16" s="40"/>
      <c r="JZ16" s="40"/>
      <c r="KA16" s="40"/>
      <c r="KB16" s="40"/>
      <c r="KC16" s="40"/>
      <c r="KD16" s="40"/>
      <c r="KE16" s="40"/>
      <c r="KF16" s="40"/>
      <c r="KG16" s="40"/>
      <c r="KH16" s="40"/>
      <c r="KI16" s="40"/>
      <c r="KJ16" s="40"/>
      <c r="KK16" s="40"/>
      <c r="KL16" s="40"/>
      <c r="KM16" s="40"/>
      <c r="KN16" s="40"/>
      <c r="KO16" s="40"/>
      <c r="KP16" s="40"/>
      <c r="KQ16" s="40"/>
      <c r="KR16" s="40"/>
      <c r="KS16" s="40"/>
      <c r="KT16" s="40"/>
      <c r="KU16" s="40"/>
      <c r="KV16" s="40"/>
      <c r="KW16" s="40"/>
      <c r="KX16" s="40"/>
      <c r="KY16" s="40"/>
      <c r="KZ16" s="40"/>
      <c r="LA16" s="40"/>
      <c r="LB16" s="40"/>
      <c r="LC16" s="40"/>
      <c r="LD16" s="40"/>
      <c r="LE16" s="40"/>
      <c r="LF16" s="40"/>
    </row>
    <row r="17" spans="1:318" ht="15.75" thickBot="1">
      <c r="A17" s="38"/>
      <c r="B17" s="38"/>
      <c r="C17" s="87" t="s">
        <v>61</v>
      </c>
      <c r="D17" s="88">
        <f>SUM(D6:D13)</f>
        <v>0</v>
      </c>
      <c r="E17" s="88">
        <f>SUM(E6:E13)</f>
        <v>0</v>
      </c>
      <c r="F17" s="37">
        <f>SUM(F6:F13)</f>
        <v>0</v>
      </c>
      <c r="G17" s="87">
        <f t="shared" ref="G17:L17" si="5">SUM(G6:G13)</f>
        <v>0</v>
      </c>
      <c r="H17" s="88">
        <f t="shared" si="5"/>
        <v>0</v>
      </c>
      <c r="I17" s="88">
        <f t="shared" si="5"/>
        <v>0</v>
      </c>
      <c r="J17" s="88">
        <f t="shared" si="5"/>
        <v>0</v>
      </c>
      <c r="K17" s="88">
        <f t="shared" si="5"/>
        <v>0</v>
      </c>
      <c r="L17" s="37">
        <f t="shared" si="5"/>
        <v>0</v>
      </c>
      <c r="M17" s="38"/>
      <c r="N17" s="39"/>
      <c r="O17" s="6" t="s">
        <v>61</v>
      </c>
      <c r="P17" s="6">
        <f>SUM(P6:P13)</f>
        <v>0</v>
      </c>
      <c r="Q17" s="6">
        <f>SUM(Q6:Q13)</f>
        <v>0</v>
      </c>
      <c r="R17" s="6">
        <f>SUM(R6:R13)</f>
        <v>0</v>
      </c>
      <c r="S17" s="6">
        <f t="shared" ref="S17:X17" si="6">SUM(S6:S13)</f>
        <v>0</v>
      </c>
      <c r="T17" s="6">
        <f t="shared" si="6"/>
        <v>0</v>
      </c>
      <c r="U17" s="6">
        <f t="shared" si="6"/>
        <v>0</v>
      </c>
      <c r="V17" s="6">
        <f t="shared" si="6"/>
        <v>0</v>
      </c>
      <c r="W17" s="6">
        <f t="shared" si="6"/>
        <v>0</v>
      </c>
      <c r="X17" s="6">
        <f t="shared" si="6"/>
        <v>0</v>
      </c>
      <c r="Y17" s="38"/>
      <c r="Z17" s="39"/>
      <c r="AA17" s="6" t="s">
        <v>61</v>
      </c>
      <c r="AB17" s="6">
        <f>SUM(AB6:AB13)</f>
        <v>0</v>
      </c>
      <c r="AC17" s="6">
        <f>SUM(AC6:AC13)</f>
        <v>0</v>
      </c>
      <c r="AD17" s="6">
        <f>SUM(AD6:AD13)</f>
        <v>0</v>
      </c>
      <c r="AE17" s="6">
        <f t="shared" ref="AE17:AJ17" si="7">SUM(AE6:AE13)</f>
        <v>0</v>
      </c>
      <c r="AF17" s="6">
        <f t="shared" si="7"/>
        <v>0</v>
      </c>
      <c r="AG17" s="6">
        <f t="shared" si="7"/>
        <v>0</v>
      </c>
      <c r="AH17" s="6">
        <f t="shared" si="7"/>
        <v>0</v>
      </c>
      <c r="AI17" s="6">
        <f t="shared" si="7"/>
        <v>0</v>
      </c>
      <c r="AJ17" s="128">
        <f t="shared" si="7"/>
        <v>0</v>
      </c>
      <c r="AK17" s="38"/>
      <c r="AL17" s="39"/>
      <c r="AM17" s="6" t="s">
        <v>61</v>
      </c>
      <c r="AN17" s="6">
        <f>SUM(AN6:AN13)</f>
        <v>0</v>
      </c>
      <c r="AO17" s="6">
        <f>SUM(AO6:AO13)</f>
        <v>0</v>
      </c>
      <c r="AP17" s="6">
        <f>SUM(AP6:AP13)</f>
        <v>0</v>
      </c>
      <c r="AQ17" s="6">
        <f t="shared" ref="AQ17:AV17" si="8">SUM(AQ6:AQ13)</f>
        <v>0</v>
      </c>
      <c r="AR17" s="6">
        <f t="shared" si="8"/>
        <v>0</v>
      </c>
      <c r="AS17" s="6">
        <f t="shared" si="8"/>
        <v>0</v>
      </c>
      <c r="AT17" s="6">
        <f t="shared" si="8"/>
        <v>0</v>
      </c>
      <c r="AU17" s="6">
        <f t="shared" si="8"/>
        <v>0</v>
      </c>
      <c r="AV17" s="6">
        <f t="shared" si="8"/>
        <v>0</v>
      </c>
      <c r="AW17" s="38"/>
      <c r="AX17" s="39"/>
      <c r="AY17" s="6" t="s">
        <v>61</v>
      </c>
      <c r="AZ17" s="6">
        <f>SUM(AZ6:AZ13)</f>
        <v>0</v>
      </c>
      <c r="BA17" s="6">
        <f>SUM(BA6:BA13)</f>
        <v>0</v>
      </c>
      <c r="BB17" s="6">
        <f>SUM(BB6:BB13)</f>
        <v>0</v>
      </c>
      <c r="BC17" s="6">
        <f t="shared" ref="BC17:BH17" si="9">SUM(BC6:BC13)</f>
        <v>0</v>
      </c>
      <c r="BD17" s="6">
        <f t="shared" si="9"/>
        <v>0</v>
      </c>
      <c r="BE17" s="6">
        <f t="shared" si="9"/>
        <v>0</v>
      </c>
      <c r="BF17" s="6">
        <f t="shared" si="9"/>
        <v>0</v>
      </c>
      <c r="BG17" s="6">
        <f t="shared" si="9"/>
        <v>0</v>
      </c>
      <c r="BH17" s="6">
        <f t="shared" si="9"/>
        <v>0</v>
      </c>
      <c r="BI17" s="38"/>
    </row>
    <row r="18" spans="1:318" ht="15.75" thickBot="1">
      <c r="A18" s="38"/>
      <c r="B18" s="38"/>
      <c r="C18" s="38"/>
      <c r="D18" s="255" t="s">
        <v>62</v>
      </c>
      <c r="E18" s="256"/>
      <c r="F18" s="256"/>
      <c r="G18" s="252" t="str">
        <f>IFERROR(IF((SUM(D$6:F$13) / (3*COUNT(D$6:F$13))) &gt;='Student Summary'!$K22, "YES", "NO"), "")</f>
        <v/>
      </c>
      <c r="H18" s="253"/>
      <c r="I18" s="102"/>
      <c r="J18" s="102"/>
      <c r="K18" s="102"/>
      <c r="L18" s="102"/>
      <c r="M18" s="38"/>
      <c r="N18" s="39"/>
      <c r="O18" s="40"/>
      <c r="P18" s="255" t="s">
        <v>62</v>
      </c>
      <c r="Q18" s="256"/>
      <c r="R18" s="256"/>
      <c r="S18" s="252" t="str">
        <f>IFERROR(IF((SUM(P$6:R$13) / (3*COUNT(P$6:R$13))) &gt;='Student Summary'!$K22, "YES", "NO"), "")</f>
        <v/>
      </c>
      <c r="T18" s="253"/>
      <c r="U18" s="40"/>
      <c r="V18" s="40"/>
      <c r="W18" s="40"/>
      <c r="X18" s="40"/>
      <c r="Y18" s="38"/>
      <c r="Z18" s="39"/>
      <c r="AA18" s="40"/>
      <c r="AB18" s="255" t="s">
        <v>62</v>
      </c>
      <c r="AC18" s="256"/>
      <c r="AD18" s="256"/>
      <c r="AE18" s="252" t="str">
        <f>IFERROR(IF((SUM(AB$6:AD$13) / (3*COUNT(AB$6:AD$13))) &gt;='Student Summary'!$K22, "YES", "NO"), "")</f>
        <v/>
      </c>
      <c r="AF18" s="253"/>
      <c r="AG18" s="40"/>
      <c r="AH18" s="40"/>
      <c r="AI18" s="40"/>
      <c r="AJ18" s="129"/>
      <c r="AK18" s="38"/>
      <c r="AL18" s="39"/>
      <c r="AM18" s="38"/>
      <c r="AN18" s="255" t="s">
        <v>62</v>
      </c>
      <c r="AO18" s="256"/>
      <c r="AP18" s="256"/>
      <c r="AQ18" s="252" t="str">
        <f>IFERROR(IF((SUM(AN$6:AP$13) / (3*COUNT(AN$6:AP$13))) &gt;='Student Summary'!$K22, "YES", "NO"), "")</f>
        <v/>
      </c>
      <c r="AR18" s="253"/>
      <c r="AS18" s="40"/>
      <c r="AT18" s="40"/>
      <c r="AU18" s="40"/>
      <c r="AV18" s="40"/>
      <c r="AW18" s="38"/>
      <c r="AX18" s="39"/>
      <c r="AY18" s="38"/>
      <c r="AZ18" s="255" t="s">
        <v>62</v>
      </c>
      <c r="BA18" s="256"/>
      <c r="BB18" s="256"/>
      <c r="BC18" s="252" t="str">
        <f>IFERROR(IF((SUM(AZ$6:BB$13) / (3*COUNT(AZ$6:BB$13))) &gt;='Student Summary'!$K22, "YES", "NO"), "")</f>
        <v/>
      </c>
      <c r="BD18" s="253"/>
      <c r="BE18" s="40"/>
      <c r="BF18" s="40"/>
      <c r="BG18" s="40"/>
      <c r="BH18" s="40"/>
      <c r="BI18" s="38"/>
    </row>
    <row r="19" spans="1:318" ht="15.75" thickBot="1">
      <c r="A19" s="38"/>
      <c r="B19" s="38"/>
      <c r="C19" s="38"/>
      <c r="D19" s="257" t="s">
        <v>63</v>
      </c>
      <c r="E19" s="258"/>
      <c r="F19" s="258"/>
      <c r="G19" s="252" t="str">
        <f>IFERROR(IF((SUM(D$6:F$13) / (3*COUNT(D$6:F$13))) &gt;='Student Summary'!$K23, "YES", "NO"), "")</f>
        <v/>
      </c>
      <c r="H19" s="253"/>
      <c r="I19" s="40"/>
      <c r="J19" s="40"/>
      <c r="K19" s="40"/>
      <c r="L19" s="40"/>
      <c r="M19" s="38"/>
      <c r="N19" s="38"/>
      <c r="O19" s="40"/>
      <c r="P19" s="257" t="s">
        <v>63</v>
      </c>
      <c r="Q19" s="258"/>
      <c r="R19" s="258"/>
      <c r="S19" s="252" t="str">
        <f>IFERROR(IF((SUM(P$6:R$13) / (3*COUNT(P$6:R$13))) &gt;='Student Summary'!$K23, "YES", "NO"), "")</f>
        <v/>
      </c>
      <c r="T19" s="253"/>
      <c r="U19" s="40"/>
      <c r="V19" s="40"/>
      <c r="W19" s="40"/>
      <c r="X19" s="40"/>
      <c r="Y19" s="38"/>
      <c r="Z19" s="38"/>
      <c r="AA19" s="40"/>
      <c r="AB19" s="257" t="s">
        <v>63</v>
      </c>
      <c r="AC19" s="258"/>
      <c r="AD19" s="258"/>
      <c r="AE19" s="252" t="str">
        <f>IFERROR(IF((SUM(AB$6:AD$13) / (3*COUNT(AB$6:AD$13))) &gt;='Student Summary'!$K23, "YES", "NO"), "")</f>
        <v/>
      </c>
      <c r="AF19" s="253"/>
      <c r="AG19" s="40"/>
      <c r="AH19" s="40"/>
      <c r="AI19" s="40"/>
      <c r="AJ19" s="109"/>
      <c r="AK19" s="38"/>
      <c r="AL19" s="38"/>
      <c r="AM19" s="38"/>
      <c r="AN19" s="257" t="s">
        <v>63</v>
      </c>
      <c r="AO19" s="258"/>
      <c r="AP19" s="258"/>
      <c r="AQ19" s="252" t="str">
        <f>IFERROR(IF((SUM(AN$6:AP$13) / (3*COUNT(AN$6:AP$13))) &gt;='Student Summary'!$K23, "YES", "NO"), "")</f>
        <v/>
      </c>
      <c r="AR19" s="253"/>
      <c r="AS19" s="40"/>
      <c r="AT19" s="40"/>
      <c r="AU19" s="40"/>
      <c r="AV19" s="40"/>
      <c r="AW19" s="38"/>
      <c r="AX19" s="38"/>
      <c r="AY19" s="38"/>
      <c r="AZ19" s="257" t="s">
        <v>63</v>
      </c>
      <c r="BA19" s="258"/>
      <c r="BB19" s="258"/>
      <c r="BC19" s="252" t="str">
        <f>IFERROR(IF((SUM(AZ$6:BB$13) / (3*COUNT(AZ$6:BB$13))) &gt;='Student Summary'!$K23, "YES", "NO"), "")</f>
        <v/>
      </c>
      <c r="BD19" s="253"/>
      <c r="BE19" s="40"/>
      <c r="BF19" s="40"/>
      <c r="BG19" s="40"/>
      <c r="BH19" s="40"/>
      <c r="BI19" s="38"/>
    </row>
    <row r="20" spans="1:318" ht="14.45" customHeight="1" thickBot="1">
      <c r="A20" s="38"/>
      <c r="B20" s="38"/>
      <c r="C20" s="38"/>
      <c r="D20" s="257" t="s">
        <v>64</v>
      </c>
      <c r="E20" s="258"/>
      <c r="F20" s="258"/>
      <c r="G20" s="252" t="str">
        <f>IFERROR(IF((SUM(D$6:F$13) / (3*COUNT(D$6:F$13))) &gt;='Student Summary'!$K24, "YES", "NO"), "")</f>
        <v/>
      </c>
      <c r="H20" s="253"/>
      <c r="I20" s="40"/>
      <c r="J20" s="40"/>
      <c r="K20" s="40"/>
      <c r="L20" s="40"/>
      <c r="M20" s="38"/>
      <c r="N20" s="38"/>
      <c r="O20" s="40"/>
      <c r="P20" s="257" t="s">
        <v>64</v>
      </c>
      <c r="Q20" s="258"/>
      <c r="R20" s="258"/>
      <c r="S20" s="252" t="str">
        <f>IFERROR(IF((SUM(P$6:R$13) / (3*COUNT(P$6:R$13))) &gt;='Student Summary'!$K24, "YES", "NO"), "")</f>
        <v/>
      </c>
      <c r="T20" s="253"/>
      <c r="U20" s="40"/>
      <c r="V20" s="40"/>
      <c r="W20" s="40"/>
      <c r="X20" s="40"/>
      <c r="Y20" s="38"/>
      <c r="Z20" s="38"/>
      <c r="AA20" s="40"/>
      <c r="AB20" s="257" t="s">
        <v>64</v>
      </c>
      <c r="AC20" s="258"/>
      <c r="AD20" s="258"/>
      <c r="AE20" s="252" t="str">
        <f>IFERROR(IF((SUM(AB$6:AD$13) / (3*COUNT(AB$6:AD$13))) &gt;='Student Summary'!$K24, "YES", "NO"), "")</f>
        <v/>
      </c>
      <c r="AF20" s="253"/>
      <c r="AG20" s="40"/>
      <c r="AH20" s="40"/>
      <c r="AI20" s="40"/>
      <c r="AJ20" s="109"/>
      <c r="AK20" s="38"/>
      <c r="AL20" s="38"/>
      <c r="AM20" s="38"/>
      <c r="AN20" s="257" t="s">
        <v>64</v>
      </c>
      <c r="AO20" s="258"/>
      <c r="AP20" s="258"/>
      <c r="AQ20" s="252" t="str">
        <f>IFERROR(IF((SUM(AN$6:AP$13) / (3*COUNT(AN$6:AP$13))) &gt;='Student Summary'!$K24, "YES", "NO"), "")</f>
        <v/>
      </c>
      <c r="AR20" s="253"/>
      <c r="AS20" s="40"/>
      <c r="AT20" s="40"/>
      <c r="AU20" s="40"/>
      <c r="AV20" s="40"/>
      <c r="AW20" s="38"/>
      <c r="AX20" s="38"/>
      <c r="AY20" s="38"/>
      <c r="AZ20" s="257" t="s">
        <v>64</v>
      </c>
      <c r="BA20" s="258"/>
      <c r="BB20" s="258"/>
      <c r="BC20" s="252" t="str">
        <f>IFERROR(IF((SUM(AZ$6:BB$13) / (3*COUNT(AZ$6:BB$13))) &gt;='Student Summary'!$K24, "YES", "NO"), "")</f>
        <v/>
      </c>
      <c r="BD20" s="253"/>
      <c r="BE20" s="40"/>
      <c r="BF20" s="40"/>
      <c r="BG20" s="40"/>
      <c r="BH20" s="40"/>
      <c r="BI20" s="38"/>
    </row>
    <row r="21" spans="1:318" ht="14.45" customHeight="1" thickBot="1">
      <c r="A21" s="38"/>
      <c r="B21" s="38"/>
      <c r="C21" s="38"/>
      <c r="D21" s="259" t="s">
        <v>65</v>
      </c>
      <c r="E21" s="260"/>
      <c r="F21" s="260"/>
      <c r="G21" s="252" t="str">
        <f>IFERROR(IF((SUM(D$6:F$13) / (3*COUNT(D$6:F$13))) &gt;='Student Summary'!$K25, "YES", "NO"), "")</f>
        <v/>
      </c>
      <c r="H21" s="253"/>
      <c r="I21" s="40"/>
      <c r="J21" s="40"/>
      <c r="K21" s="40"/>
      <c r="L21" s="40"/>
      <c r="M21" s="38"/>
      <c r="N21" s="38"/>
      <c r="O21" s="40"/>
      <c r="P21" s="259" t="s">
        <v>65</v>
      </c>
      <c r="Q21" s="260"/>
      <c r="R21" s="260"/>
      <c r="S21" s="252" t="str">
        <f>IFERROR(IF((SUM(P$6:R$13) / (3*COUNT(P$6:R$13))) &gt;='Student Summary'!$K25, "YES", "NO"), "")</f>
        <v/>
      </c>
      <c r="T21" s="253"/>
      <c r="U21" s="40"/>
      <c r="V21" s="40"/>
      <c r="W21" s="40"/>
      <c r="X21" s="40"/>
      <c r="Y21" s="38"/>
      <c r="Z21" s="38"/>
      <c r="AA21" s="40"/>
      <c r="AB21" s="259" t="s">
        <v>65</v>
      </c>
      <c r="AC21" s="260"/>
      <c r="AD21" s="260"/>
      <c r="AE21" s="252" t="str">
        <f>IFERROR(IF((SUM(AB$6:AD$13) / (3*COUNT(AB$6:AD$13))) &gt;='Student Summary'!$K25, "YES", "NO"), "")</f>
        <v/>
      </c>
      <c r="AF21" s="253"/>
      <c r="AG21" s="40"/>
      <c r="AH21" s="40"/>
      <c r="AI21" s="40"/>
      <c r="AJ21" s="109"/>
      <c r="AK21" s="38"/>
      <c r="AL21" s="38"/>
      <c r="AM21" s="38"/>
      <c r="AN21" s="259" t="s">
        <v>65</v>
      </c>
      <c r="AO21" s="260"/>
      <c r="AP21" s="260"/>
      <c r="AQ21" s="252" t="str">
        <f>IFERROR(IF((SUM(AN$6:AP$13) / (3*COUNT(AN$6:AP$13))) &gt;='Student Summary'!$K25, "YES", "NO"), "")</f>
        <v/>
      </c>
      <c r="AR21" s="253"/>
      <c r="AS21" s="40"/>
      <c r="AT21" s="40"/>
      <c r="AU21" s="40"/>
      <c r="AV21" s="40"/>
      <c r="AW21" s="38"/>
      <c r="AX21" s="38"/>
      <c r="AY21" s="38"/>
      <c r="AZ21" s="259" t="s">
        <v>65</v>
      </c>
      <c r="BA21" s="260"/>
      <c r="BB21" s="260"/>
      <c r="BC21" s="252" t="str">
        <f>IFERROR(IF((SUM(AZ$6:BB$13) / (3*COUNT(AZ$6:BB$13))) &gt;='Student Summary'!$K25, "YES", "NO"), "")</f>
        <v/>
      </c>
      <c r="BD21" s="253"/>
      <c r="BE21" s="40"/>
      <c r="BF21" s="40"/>
      <c r="BG21" s="40"/>
      <c r="BH21" s="40"/>
      <c r="BI21" s="38"/>
    </row>
    <row r="22" spans="1:318" s="33" customFormat="1" ht="14.45" customHeight="1">
      <c r="A22" s="38"/>
      <c r="B22" s="39"/>
      <c r="C22" s="39"/>
      <c r="D22" s="39"/>
      <c r="E22" s="39"/>
      <c r="F22" s="54"/>
      <c r="G22" s="54"/>
      <c r="H22" s="54"/>
      <c r="I22" s="54"/>
      <c r="J22" s="54"/>
      <c r="K22" s="54"/>
      <c r="L22" s="54"/>
      <c r="M22" s="39"/>
      <c r="N22" s="39"/>
      <c r="O22" s="39"/>
      <c r="P22" s="39"/>
      <c r="Q22" s="39"/>
      <c r="R22" s="54"/>
      <c r="S22" s="54"/>
      <c r="T22" s="54"/>
      <c r="U22" s="54"/>
      <c r="V22" s="54"/>
      <c r="W22" s="54"/>
      <c r="X22" s="54"/>
      <c r="Y22" s="39"/>
      <c r="Z22" s="39"/>
      <c r="AA22" s="39"/>
      <c r="AB22" s="39"/>
      <c r="AC22" s="39"/>
      <c r="AD22" s="39"/>
      <c r="AE22" s="39"/>
      <c r="AF22" s="39"/>
      <c r="AG22" s="39"/>
      <c r="AH22" s="39"/>
      <c r="AI22" s="39"/>
      <c r="AJ22" s="107"/>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c r="FN22" s="38"/>
      <c r="FO22" s="38"/>
      <c r="FP22" s="38"/>
      <c r="FQ22" s="38"/>
      <c r="FR22" s="38"/>
      <c r="FS22" s="38"/>
      <c r="FT22" s="38"/>
      <c r="FU22" s="38"/>
      <c r="FV22" s="38"/>
      <c r="FW22" s="38"/>
      <c r="FX22" s="38"/>
      <c r="FY22" s="38"/>
      <c r="FZ22" s="38"/>
      <c r="GA22" s="38"/>
      <c r="GB22" s="38"/>
      <c r="GC22" s="38"/>
      <c r="GD22" s="38"/>
      <c r="GE22" s="38"/>
      <c r="GF22" s="38"/>
      <c r="GG22" s="38"/>
      <c r="GH22" s="38"/>
      <c r="GI22" s="38"/>
      <c r="GJ22" s="38"/>
      <c r="GK22" s="38"/>
      <c r="GL22" s="38"/>
      <c r="GM22" s="38"/>
      <c r="GN22" s="38"/>
      <c r="GO22" s="38"/>
      <c r="GP22" s="38"/>
      <c r="GQ22" s="38"/>
      <c r="GR22" s="38"/>
      <c r="GS22" s="38"/>
      <c r="GT22" s="38"/>
      <c r="GU22" s="38"/>
      <c r="GV22" s="38"/>
      <c r="GW22" s="38"/>
      <c r="GX22" s="38"/>
      <c r="GY22" s="38"/>
      <c r="GZ22" s="38"/>
      <c r="HA22" s="38"/>
      <c r="HB22" s="38"/>
      <c r="HC22" s="38"/>
      <c r="HD22" s="38"/>
      <c r="HE22" s="38"/>
      <c r="HF22" s="38"/>
      <c r="HG22" s="38"/>
      <c r="HH22" s="38"/>
      <c r="HI22" s="38"/>
      <c r="HJ22" s="38"/>
      <c r="HK22" s="38"/>
      <c r="HL22" s="38"/>
      <c r="HM22" s="38"/>
      <c r="HN22" s="38"/>
      <c r="HO22" s="38"/>
      <c r="HP22" s="38"/>
      <c r="HQ22" s="38"/>
      <c r="HR22" s="38"/>
      <c r="HS22" s="38"/>
      <c r="HT22" s="38"/>
      <c r="HU22" s="38"/>
      <c r="HV22" s="38"/>
      <c r="HW22" s="38"/>
      <c r="HX22" s="38"/>
      <c r="HY22" s="38"/>
      <c r="HZ22" s="38"/>
      <c r="IA22" s="38"/>
      <c r="IB22" s="38"/>
      <c r="IC22" s="38"/>
      <c r="ID22" s="38"/>
      <c r="IE22" s="38"/>
      <c r="IF22" s="38"/>
      <c r="IG22" s="38"/>
      <c r="IH22" s="38"/>
      <c r="II22" s="38"/>
      <c r="IJ22" s="38"/>
      <c r="IK22" s="38"/>
      <c r="IL22" s="38"/>
      <c r="IM22" s="38"/>
      <c r="IN22" s="38"/>
      <c r="IO22" s="38"/>
      <c r="IP22" s="38"/>
      <c r="IQ22" s="38"/>
      <c r="IR22" s="38"/>
      <c r="IS22" s="38"/>
      <c r="IT22" s="38"/>
      <c r="IU22" s="38"/>
      <c r="IV22" s="38"/>
      <c r="IW22" s="38"/>
      <c r="IX22" s="38"/>
      <c r="IY22" s="38"/>
      <c r="IZ22" s="38"/>
      <c r="JA22" s="38"/>
      <c r="JB22" s="38"/>
      <c r="JC22" s="38"/>
      <c r="JD22" s="38"/>
      <c r="JE22" s="38"/>
      <c r="JF22" s="38"/>
      <c r="JG22" s="38"/>
      <c r="JH22" s="38"/>
      <c r="JI22" s="38"/>
      <c r="JJ22" s="38"/>
      <c r="JK22" s="38"/>
      <c r="JL22" s="38"/>
      <c r="JM22" s="38"/>
      <c r="JN22" s="38"/>
      <c r="JO22" s="38"/>
      <c r="JP22" s="38"/>
      <c r="JQ22" s="38"/>
      <c r="JR22" s="38"/>
      <c r="JS22" s="38"/>
      <c r="JT22" s="38"/>
      <c r="JU22" s="38"/>
      <c r="JV22" s="38"/>
      <c r="JW22" s="38"/>
      <c r="JX22" s="38"/>
      <c r="JY22" s="38"/>
      <c r="JZ22" s="38"/>
      <c r="KA22" s="38"/>
      <c r="KB22" s="38"/>
      <c r="KC22" s="38"/>
      <c r="KD22" s="38"/>
      <c r="KE22" s="38"/>
      <c r="KF22" s="38"/>
      <c r="KG22" s="38"/>
      <c r="KH22" s="38"/>
      <c r="KI22" s="38"/>
      <c r="KJ22" s="38"/>
      <c r="KK22" s="38"/>
      <c r="KL22" s="38"/>
      <c r="KM22" s="38"/>
      <c r="KN22" s="38"/>
      <c r="KO22" s="38"/>
      <c r="KP22" s="38"/>
      <c r="KQ22" s="38"/>
      <c r="KR22" s="38"/>
      <c r="KS22" s="38"/>
      <c r="KT22" s="38"/>
      <c r="KU22" s="38"/>
      <c r="KV22" s="38"/>
      <c r="KW22" s="38"/>
      <c r="KX22" s="38"/>
      <c r="KY22" s="38"/>
      <c r="KZ22" s="38"/>
      <c r="LA22" s="38"/>
      <c r="LB22" s="38"/>
      <c r="LC22" s="38"/>
      <c r="LD22" s="38"/>
      <c r="LE22" s="38"/>
      <c r="LF22" s="38"/>
    </row>
    <row r="23" spans="1:318" s="33" customFormat="1" ht="25.9">
      <c r="A23" s="38"/>
      <c r="B23" s="30"/>
      <c r="C23" s="262" t="s">
        <v>66</v>
      </c>
      <c r="D23" s="262"/>
      <c r="E23" s="262"/>
      <c r="F23" s="262"/>
      <c r="G23" s="262"/>
      <c r="H23" s="262"/>
      <c r="I23" s="262"/>
      <c r="J23" s="262"/>
      <c r="K23" s="262"/>
      <c r="L23" s="262"/>
      <c r="M23" s="262"/>
      <c r="N23" s="262"/>
      <c r="O23" s="262"/>
      <c r="P23" s="262"/>
      <c r="Q23" s="262"/>
      <c r="R23" s="262"/>
      <c r="S23" s="262"/>
      <c r="T23" s="262"/>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62"/>
      <c r="BF23" s="262"/>
      <c r="BG23" s="262"/>
      <c r="BH23" s="262"/>
      <c r="BI23" s="262"/>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c r="FN23" s="38"/>
      <c r="FO23" s="38"/>
      <c r="FP23" s="38"/>
      <c r="FQ23" s="38"/>
      <c r="FR23" s="38"/>
      <c r="FS23" s="38"/>
      <c r="FT23" s="38"/>
      <c r="FU23" s="38"/>
      <c r="FV23" s="38"/>
      <c r="FW23" s="38"/>
      <c r="FX23" s="38"/>
      <c r="FY23" s="38"/>
      <c r="FZ23" s="38"/>
      <c r="GA23" s="38"/>
      <c r="GB23" s="38"/>
      <c r="GC23" s="38"/>
      <c r="GD23" s="38"/>
      <c r="GE23" s="38"/>
      <c r="GF23" s="38"/>
      <c r="GG23" s="38"/>
      <c r="GH23" s="38"/>
      <c r="GI23" s="38"/>
      <c r="GJ23" s="38"/>
      <c r="GK23" s="38"/>
      <c r="GL23" s="38"/>
      <c r="GM23" s="38"/>
      <c r="GN23" s="38"/>
      <c r="GO23" s="38"/>
      <c r="GP23" s="38"/>
      <c r="GQ23" s="38"/>
      <c r="GR23" s="38"/>
      <c r="GS23" s="38"/>
      <c r="GT23" s="38"/>
      <c r="GU23" s="38"/>
      <c r="GV23" s="38"/>
      <c r="GW23" s="38"/>
      <c r="GX23" s="38"/>
      <c r="GY23" s="38"/>
      <c r="GZ23" s="38"/>
      <c r="HA23" s="38"/>
      <c r="HB23" s="38"/>
      <c r="HC23" s="38"/>
      <c r="HD23" s="38"/>
      <c r="HE23" s="38"/>
      <c r="HF23" s="38"/>
      <c r="HG23" s="38"/>
      <c r="HH23" s="38"/>
      <c r="HI23" s="38"/>
      <c r="HJ23" s="38"/>
      <c r="HK23" s="38"/>
      <c r="HL23" s="38"/>
      <c r="HM23" s="38"/>
      <c r="HN23" s="38"/>
      <c r="HO23" s="38"/>
      <c r="HP23" s="38"/>
      <c r="HQ23" s="38"/>
      <c r="HR23" s="38"/>
      <c r="HS23" s="38"/>
      <c r="HT23" s="38"/>
      <c r="HU23" s="38"/>
      <c r="HV23" s="38"/>
      <c r="HW23" s="38"/>
      <c r="HX23" s="38"/>
      <c r="HY23" s="38"/>
      <c r="HZ23" s="38"/>
      <c r="IA23" s="38"/>
      <c r="IB23" s="38"/>
      <c r="IC23" s="38"/>
      <c r="ID23" s="38"/>
      <c r="IE23" s="38"/>
      <c r="IF23" s="38"/>
      <c r="IG23" s="38"/>
      <c r="IH23" s="38"/>
      <c r="II23" s="38"/>
      <c r="IJ23" s="38"/>
      <c r="IK23" s="38"/>
      <c r="IL23" s="38"/>
      <c r="IM23" s="38"/>
      <c r="IN23" s="38"/>
      <c r="IO23" s="38"/>
      <c r="IP23" s="38"/>
      <c r="IQ23" s="38"/>
      <c r="IR23" s="38"/>
      <c r="IS23" s="38"/>
      <c r="IT23" s="38"/>
      <c r="IU23" s="38"/>
      <c r="IV23" s="38"/>
      <c r="IW23" s="38"/>
      <c r="IX23" s="38"/>
      <c r="IY23" s="38"/>
      <c r="IZ23" s="38"/>
      <c r="JA23" s="38"/>
      <c r="JB23" s="38"/>
      <c r="JC23" s="38"/>
      <c r="JD23" s="38"/>
      <c r="JE23" s="38"/>
      <c r="JF23" s="38"/>
      <c r="JG23" s="38"/>
      <c r="JH23" s="38"/>
      <c r="JI23" s="38"/>
      <c r="JJ23" s="38"/>
      <c r="JK23" s="38"/>
      <c r="JL23" s="38"/>
      <c r="JM23" s="38"/>
      <c r="JN23" s="38"/>
      <c r="JO23" s="38"/>
      <c r="JP23" s="38"/>
      <c r="JQ23" s="38"/>
      <c r="JR23" s="38"/>
      <c r="JS23" s="38"/>
      <c r="JT23" s="38"/>
      <c r="JU23" s="38"/>
      <c r="JV23" s="38"/>
      <c r="JW23" s="38"/>
      <c r="JX23" s="38"/>
      <c r="JY23" s="38"/>
      <c r="JZ23" s="38"/>
      <c r="KA23" s="38"/>
      <c r="KB23" s="38"/>
      <c r="KC23" s="38"/>
      <c r="KD23" s="38"/>
      <c r="KE23" s="38"/>
      <c r="KF23" s="38"/>
      <c r="KG23" s="38"/>
      <c r="KH23" s="38"/>
      <c r="KI23" s="38"/>
      <c r="KJ23" s="38"/>
      <c r="KK23" s="38"/>
      <c r="KL23" s="38"/>
      <c r="KM23" s="38"/>
      <c r="KN23" s="38"/>
      <c r="KO23" s="38"/>
      <c r="KP23" s="38"/>
      <c r="KQ23" s="38"/>
      <c r="KR23" s="38"/>
      <c r="KS23" s="38"/>
      <c r="KT23" s="38"/>
      <c r="KU23" s="38"/>
      <c r="KV23" s="38"/>
      <c r="KW23" s="38"/>
      <c r="KX23" s="38"/>
      <c r="KY23" s="38"/>
      <c r="KZ23" s="38"/>
      <c r="LA23" s="38"/>
      <c r="LB23" s="38"/>
      <c r="LC23" s="38"/>
      <c r="LD23" s="38"/>
      <c r="LE23" s="38"/>
      <c r="LF23" s="38"/>
    </row>
    <row r="24" spans="1:318" s="58" customFormat="1" ht="21">
      <c r="A24" s="59"/>
      <c r="B24" s="254" t="s">
        <v>67</v>
      </c>
      <c r="C24" s="254"/>
      <c r="D24" s="254"/>
      <c r="E24" s="254"/>
      <c r="F24" s="254"/>
      <c r="G24" s="254"/>
      <c r="H24" s="254"/>
      <c r="I24" s="254"/>
      <c r="J24" s="254"/>
      <c r="K24" s="254"/>
      <c r="L24" s="254"/>
      <c r="M24" s="254"/>
      <c r="N24" s="254" t="s">
        <v>68</v>
      </c>
      <c r="O24" s="254"/>
      <c r="P24" s="254"/>
      <c r="Q24" s="254"/>
      <c r="R24" s="254"/>
      <c r="S24" s="254"/>
      <c r="T24" s="254"/>
      <c r="U24" s="254"/>
      <c r="V24" s="254"/>
      <c r="W24" s="254"/>
      <c r="X24" s="254"/>
      <c r="Y24" s="254"/>
      <c r="Z24" s="254" t="s">
        <v>69</v>
      </c>
      <c r="AA24" s="254"/>
      <c r="AB24" s="254"/>
      <c r="AC24" s="254"/>
      <c r="AD24" s="254"/>
      <c r="AE24" s="254"/>
      <c r="AF24" s="254"/>
      <c r="AG24" s="254"/>
      <c r="AH24" s="254"/>
      <c r="AI24" s="254"/>
      <c r="AJ24" s="254"/>
      <c r="AK24" s="254"/>
      <c r="AL24" s="254" t="s">
        <v>70</v>
      </c>
      <c r="AM24" s="254"/>
      <c r="AN24" s="254"/>
      <c r="AO24" s="254"/>
      <c r="AP24" s="254"/>
      <c r="AQ24" s="254"/>
      <c r="AR24" s="254"/>
      <c r="AS24" s="254"/>
      <c r="AT24" s="254"/>
      <c r="AU24" s="254"/>
      <c r="AV24" s="254"/>
      <c r="AW24" s="254"/>
      <c r="AX24" s="254" t="s">
        <v>71</v>
      </c>
      <c r="AY24" s="254"/>
      <c r="AZ24" s="254"/>
      <c r="BA24" s="254"/>
      <c r="BB24" s="254"/>
      <c r="BC24" s="254"/>
      <c r="BD24" s="254"/>
      <c r="BE24" s="254"/>
      <c r="BF24" s="254"/>
      <c r="BG24" s="254"/>
      <c r="BH24" s="254"/>
      <c r="BI24" s="254"/>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row>
    <row r="25" spans="1:318" s="33" customFormat="1" ht="14.45" customHeight="1">
      <c r="A25" s="38"/>
      <c r="B25" s="26"/>
      <c r="C25" s="9"/>
      <c r="D25" s="9" t="s">
        <v>42</v>
      </c>
      <c r="E25" s="9" t="s">
        <v>43</v>
      </c>
      <c r="F25" s="9" t="s">
        <v>44</v>
      </c>
      <c r="G25" s="9" t="s">
        <v>45</v>
      </c>
      <c r="H25" s="9" t="s">
        <v>46</v>
      </c>
      <c r="I25" s="9" t="s">
        <v>47</v>
      </c>
      <c r="J25" s="9" t="s">
        <v>48</v>
      </c>
      <c r="K25" s="9" t="s">
        <v>49</v>
      </c>
      <c r="L25" s="9" t="s">
        <v>50</v>
      </c>
      <c r="M25" s="9" t="s">
        <v>51</v>
      </c>
      <c r="N25" s="43"/>
      <c r="O25" s="9"/>
      <c r="P25" s="9" t="s">
        <v>42</v>
      </c>
      <c r="Q25" s="9" t="s">
        <v>43</v>
      </c>
      <c r="R25" s="9" t="s">
        <v>72</v>
      </c>
      <c r="S25" s="9" t="s">
        <v>45</v>
      </c>
      <c r="T25" s="9" t="s">
        <v>46</v>
      </c>
      <c r="U25" s="9" t="s">
        <v>47</v>
      </c>
      <c r="V25" s="9" t="s">
        <v>48</v>
      </c>
      <c r="W25" s="9" t="s">
        <v>49</v>
      </c>
      <c r="X25" s="9" t="s">
        <v>50</v>
      </c>
      <c r="Y25" s="9" t="s">
        <v>51</v>
      </c>
      <c r="Z25" s="43"/>
      <c r="AA25" s="9"/>
      <c r="AB25" s="9" t="s">
        <v>52</v>
      </c>
      <c r="AC25" s="9" t="s">
        <v>73</v>
      </c>
      <c r="AD25" s="9" t="s">
        <v>72</v>
      </c>
      <c r="AE25" s="9" t="s">
        <v>45</v>
      </c>
      <c r="AF25" s="9" t="s">
        <v>46</v>
      </c>
      <c r="AG25" s="9" t="s">
        <v>47</v>
      </c>
      <c r="AH25" s="9" t="s">
        <v>48</v>
      </c>
      <c r="AI25" s="9" t="s">
        <v>49</v>
      </c>
      <c r="AJ25" s="105" t="s">
        <v>50</v>
      </c>
      <c r="AK25" s="9" t="s">
        <v>51</v>
      </c>
      <c r="AL25" s="43"/>
      <c r="AM25" s="9"/>
      <c r="AN25" s="9" t="s">
        <v>52</v>
      </c>
      <c r="AO25" s="9" t="s">
        <v>73</v>
      </c>
      <c r="AP25" s="9" t="s">
        <v>72</v>
      </c>
      <c r="AQ25" s="9" t="s">
        <v>45</v>
      </c>
      <c r="AR25" s="9" t="s">
        <v>46</v>
      </c>
      <c r="AS25" s="9" t="s">
        <v>47</v>
      </c>
      <c r="AT25" s="9" t="s">
        <v>48</v>
      </c>
      <c r="AU25" s="9" t="s">
        <v>49</v>
      </c>
      <c r="AV25" s="9" t="s">
        <v>50</v>
      </c>
      <c r="AW25" s="9" t="s">
        <v>51</v>
      </c>
      <c r="AX25" s="43"/>
      <c r="AY25" s="9"/>
      <c r="AZ25" s="9" t="s">
        <v>52</v>
      </c>
      <c r="BA25" s="9" t="s">
        <v>73</v>
      </c>
      <c r="BB25" s="9" t="s">
        <v>72</v>
      </c>
      <c r="BC25" s="9" t="s">
        <v>45</v>
      </c>
      <c r="BD25" s="9" t="s">
        <v>46</v>
      </c>
      <c r="BE25" s="9" t="s">
        <v>47</v>
      </c>
      <c r="BF25" s="9" t="s">
        <v>48</v>
      </c>
      <c r="BG25" s="9" t="s">
        <v>49</v>
      </c>
      <c r="BH25" s="9" t="s">
        <v>50</v>
      </c>
      <c r="BI25" s="9" t="s">
        <v>51</v>
      </c>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c r="FN25" s="38"/>
      <c r="FO25" s="38"/>
      <c r="FP25" s="38"/>
      <c r="FQ25" s="38"/>
      <c r="FR25" s="38"/>
      <c r="FS25" s="38"/>
      <c r="FT25" s="38"/>
      <c r="FU25" s="38"/>
      <c r="FV25" s="38"/>
      <c r="FW25" s="38"/>
      <c r="FX25" s="38"/>
      <c r="FY25" s="38"/>
      <c r="FZ25" s="38"/>
      <c r="GA25" s="38"/>
      <c r="GB25" s="38"/>
      <c r="GC25" s="38"/>
      <c r="GD25" s="38"/>
      <c r="GE25" s="38"/>
      <c r="GF25" s="38"/>
      <c r="GG25" s="38"/>
      <c r="GH25" s="38"/>
      <c r="GI25" s="38"/>
      <c r="GJ25" s="38"/>
      <c r="GK25" s="38"/>
      <c r="GL25" s="38"/>
      <c r="GM25" s="38"/>
      <c r="GN25" s="38"/>
      <c r="GO25" s="38"/>
      <c r="GP25" s="38"/>
      <c r="GQ25" s="38"/>
      <c r="GR25" s="38"/>
      <c r="GS25" s="38"/>
      <c r="GT25" s="38"/>
      <c r="GU25" s="38"/>
      <c r="GV25" s="38"/>
      <c r="GW25" s="38"/>
      <c r="GX25" s="38"/>
      <c r="GY25" s="38"/>
      <c r="GZ25" s="38"/>
      <c r="HA25" s="38"/>
      <c r="HB25" s="38"/>
      <c r="HC25" s="38"/>
      <c r="HD25" s="38"/>
      <c r="HE25" s="38"/>
      <c r="HF25" s="38"/>
      <c r="HG25" s="38"/>
      <c r="HH25" s="38"/>
      <c r="HI25" s="38"/>
      <c r="HJ25" s="38"/>
      <c r="HK25" s="38"/>
      <c r="HL25" s="38"/>
      <c r="HM25" s="38"/>
      <c r="HN25" s="38"/>
      <c r="HO25" s="38"/>
      <c r="HP25" s="38"/>
      <c r="HQ25" s="38"/>
      <c r="HR25" s="38"/>
      <c r="HS25" s="38"/>
      <c r="HT25" s="38"/>
      <c r="HU25" s="38"/>
      <c r="HV25" s="38"/>
      <c r="HW25" s="38"/>
      <c r="HX25" s="38"/>
      <c r="HY25" s="38"/>
      <c r="HZ25" s="38"/>
      <c r="IA25" s="38"/>
      <c r="IB25" s="38"/>
      <c r="IC25" s="38"/>
      <c r="ID25" s="38"/>
      <c r="IE25" s="38"/>
      <c r="IF25" s="38"/>
      <c r="IG25" s="38"/>
      <c r="IH25" s="38"/>
      <c r="II25" s="38"/>
      <c r="IJ25" s="38"/>
      <c r="IK25" s="38"/>
      <c r="IL25" s="38"/>
      <c r="IM25" s="38"/>
      <c r="IN25" s="38"/>
      <c r="IO25" s="38"/>
      <c r="IP25" s="38"/>
      <c r="IQ25" s="38"/>
      <c r="IR25" s="38"/>
      <c r="IS25" s="38"/>
      <c r="IT25" s="38"/>
      <c r="IU25" s="38"/>
      <c r="IV25" s="38"/>
      <c r="IW25" s="38"/>
      <c r="IX25" s="38"/>
      <c r="IY25" s="38"/>
      <c r="IZ25" s="38"/>
      <c r="JA25" s="38"/>
      <c r="JB25" s="38"/>
      <c r="JC25" s="38"/>
      <c r="JD25" s="38"/>
      <c r="JE25" s="38"/>
      <c r="JF25" s="38"/>
      <c r="JG25" s="38"/>
      <c r="JH25" s="38"/>
      <c r="JI25" s="38"/>
      <c r="JJ25" s="38"/>
      <c r="JK25" s="38"/>
      <c r="JL25" s="38"/>
      <c r="JM25" s="38"/>
      <c r="JN25" s="38"/>
      <c r="JO25" s="38"/>
      <c r="JP25" s="38"/>
      <c r="JQ25" s="38"/>
      <c r="JR25" s="38"/>
      <c r="JS25" s="38"/>
      <c r="JT25" s="38"/>
      <c r="JU25" s="38"/>
      <c r="JV25" s="38"/>
      <c r="JW25" s="38"/>
      <c r="JX25" s="38"/>
      <c r="JY25" s="38"/>
      <c r="JZ25" s="38"/>
      <c r="KA25" s="38"/>
      <c r="KB25" s="38"/>
      <c r="KC25" s="38"/>
      <c r="KD25" s="38"/>
      <c r="KE25" s="38"/>
      <c r="KF25" s="38"/>
      <c r="KG25" s="38"/>
      <c r="KH25" s="38"/>
      <c r="KI25" s="38"/>
      <c r="KJ25" s="38"/>
      <c r="KK25" s="38"/>
      <c r="KL25" s="38"/>
      <c r="KM25" s="38"/>
      <c r="KN25" s="38"/>
      <c r="KO25" s="38"/>
      <c r="KP25" s="38"/>
      <c r="KQ25" s="38"/>
      <c r="KR25" s="38"/>
      <c r="KS25" s="38"/>
      <c r="KT25" s="38"/>
      <c r="KU25" s="38"/>
      <c r="KV25" s="38"/>
      <c r="KW25" s="38"/>
      <c r="KX25" s="38"/>
      <c r="KY25" s="38"/>
      <c r="KZ25" s="38"/>
      <c r="LA25" s="38"/>
      <c r="LB25" s="38"/>
      <c r="LC25" s="38"/>
      <c r="LD25" s="38"/>
      <c r="LE25" s="38"/>
      <c r="LF25" s="38"/>
    </row>
    <row r="26" spans="1:318" s="33" customFormat="1" ht="3.75" customHeight="1">
      <c r="A26" s="38"/>
      <c r="B26" s="27"/>
      <c r="C26" s="11"/>
      <c r="D26" s="11"/>
      <c r="E26" s="11"/>
      <c r="F26" s="11"/>
      <c r="G26" s="11"/>
      <c r="H26" s="11"/>
      <c r="I26" s="11"/>
      <c r="J26" s="11"/>
      <c r="K26" s="11"/>
      <c r="L26" s="11"/>
      <c r="M26" s="11"/>
      <c r="N26" s="44"/>
      <c r="O26" s="11"/>
      <c r="P26" s="11"/>
      <c r="Q26" s="11"/>
      <c r="R26" s="11"/>
      <c r="S26" s="11"/>
      <c r="T26" s="11"/>
      <c r="U26" s="11"/>
      <c r="V26" s="11"/>
      <c r="W26" s="11"/>
      <c r="X26" s="11"/>
      <c r="Y26" s="11"/>
      <c r="Z26" s="44"/>
      <c r="AA26" s="11"/>
      <c r="AB26" s="11"/>
      <c r="AC26" s="11"/>
      <c r="AD26" s="11"/>
      <c r="AE26" s="11"/>
      <c r="AF26" s="11"/>
      <c r="AG26" s="11"/>
      <c r="AH26" s="11"/>
      <c r="AI26" s="11"/>
      <c r="AJ26" s="106"/>
      <c r="AK26" s="11"/>
      <c r="AL26" s="44"/>
      <c r="AM26" s="11"/>
      <c r="AN26" s="11"/>
      <c r="AO26" s="11"/>
      <c r="AP26" s="11"/>
      <c r="AQ26" s="11"/>
      <c r="AR26" s="11"/>
      <c r="AS26" s="11"/>
      <c r="AT26" s="11"/>
      <c r="AU26" s="11"/>
      <c r="AV26" s="11"/>
      <c r="AW26" s="11"/>
      <c r="AX26" s="44"/>
      <c r="AY26" s="11"/>
      <c r="AZ26" s="11"/>
      <c r="BA26" s="11"/>
      <c r="BB26" s="11"/>
      <c r="BC26" s="11"/>
      <c r="BD26" s="11"/>
      <c r="BE26" s="11"/>
      <c r="BF26" s="11"/>
      <c r="BG26" s="11"/>
      <c r="BH26" s="11"/>
      <c r="BI26" s="11"/>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c r="FN26" s="38"/>
      <c r="FO26" s="38"/>
      <c r="FP26" s="38"/>
      <c r="FQ26" s="38"/>
      <c r="FR26" s="38"/>
      <c r="FS26" s="38"/>
      <c r="FT26" s="38"/>
      <c r="FU26" s="38"/>
      <c r="FV26" s="38"/>
      <c r="FW26" s="38"/>
      <c r="FX26" s="38"/>
      <c r="FY26" s="38"/>
      <c r="FZ26" s="38"/>
      <c r="GA26" s="38"/>
      <c r="GB26" s="38"/>
      <c r="GC26" s="38"/>
      <c r="GD26" s="38"/>
      <c r="GE26" s="38"/>
      <c r="GF26" s="38"/>
      <c r="GG26" s="38"/>
      <c r="GH26" s="38"/>
      <c r="GI26" s="38"/>
      <c r="GJ26" s="38"/>
      <c r="GK26" s="38"/>
      <c r="GL26" s="38"/>
      <c r="GM26" s="38"/>
      <c r="GN26" s="38"/>
      <c r="GO26" s="38"/>
      <c r="GP26" s="38"/>
      <c r="GQ26" s="38"/>
      <c r="GR26" s="38"/>
      <c r="GS26" s="38"/>
      <c r="GT26" s="38"/>
      <c r="GU26" s="38"/>
      <c r="GV26" s="38"/>
      <c r="GW26" s="38"/>
      <c r="GX26" s="38"/>
      <c r="GY26" s="38"/>
      <c r="GZ26" s="38"/>
      <c r="HA26" s="38"/>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row>
    <row r="27" spans="1:318" s="33" customFormat="1" ht="14.45" customHeight="1">
      <c r="A27" s="38"/>
      <c r="B27" s="25"/>
      <c r="C27" s="13" t="s">
        <v>53</v>
      </c>
      <c r="D27" s="135"/>
      <c r="E27" s="135"/>
      <c r="F27" s="135"/>
      <c r="G27" s="135"/>
      <c r="H27" s="135"/>
      <c r="I27" s="135"/>
      <c r="J27" s="135"/>
      <c r="K27" s="135"/>
      <c r="L27" s="135"/>
      <c r="M27" s="1"/>
      <c r="N27" s="39"/>
      <c r="O27" s="13" t="s">
        <v>53</v>
      </c>
      <c r="P27" s="135"/>
      <c r="Q27" s="135"/>
      <c r="R27" s="135"/>
      <c r="S27" s="135"/>
      <c r="T27" s="135"/>
      <c r="U27" s="135"/>
      <c r="V27" s="135"/>
      <c r="W27" s="135"/>
      <c r="X27" s="135"/>
      <c r="Y27" s="1"/>
      <c r="Z27" s="39"/>
      <c r="AA27" s="13" t="s">
        <v>53</v>
      </c>
      <c r="AB27" s="135"/>
      <c r="AC27" s="135"/>
      <c r="AD27" s="135"/>
      <c r="AE27" s="135"/>
      <c r="AF27" s="135"/>
      <c r="AG27" s="135"/>
      <c r="AH27" s="135"/>
      <c r="AI27" s="135"/>
      <c r="AJ27" s="135"/>
      <c r="AK27" s="1"/>
      <c r="AL27" s="39"/>
      <c r="AM27" s="13" t="s">
        <v>53</v>
      </c>
      <c r="AN27" s="135"/>
      <c r="AO27" s="135"/>
      <c r="AP27" s="135"/>
      <c r="AQ27" s="135"/>
      <c r="AR27" s="135"/>
      <c r="AS27" s="135"/>
      <c r="AT27" s="135"/>
      <c r="AU27" s="135"/>
      <c r="AV27" s="135"/>
      <c r="AW27" s="1"/>
      <c r="AX27" s="39"/>
      <c r="AY27" s="13" t="s">
        <v>53</v>
      </c>
      <c r="AZ27" s="135"/>
      <c r="BA27" s="135"/>
      <c r="BB27" s="135"/>
      <c r="BC27" s="135"/>
      <c r="BD27" s="135"/>
      <c r="BE27" s="135"/>
      <c r="BF27" s="135"/>
      <c r="BG27" s="135"/>
      <c r="BH27" s="135"/>
      <c r="BI27" s="1"/>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c r="GQ27" s="38"/>
      <c r="GR27" s="38"/>
      <c r="GS27" s="38"/>
      <c r="GT27" s="38"/>
      <c r="GU27" s="38"/>
      <c r="GV27" s="38"/>
      <c r="GW27" s="38"/>
      <c r="GX27" s="38"/>
      <c r="GY27" s="38"/>
      <c r="GZ27" s="38"/>
      <c r="HA27" s="38"/>
      <c r="HB27" s="38"/>
      <c r="HC27" s="38"/>
      <c r="HD27" s="38"/>
      <c r="HE27" s="38"/>
      <c r="HF27" s="38"/>
      <c r="HG27" s="38"/>
      <c r="HH27" s="38"/>
      <c r="HI27" s="38"/>
      <c r="HJ27" s="38"/>
      <c r="HK27" s="38"/>
      <c r="HL27" s="38"/>
      <c r="HM27" s="38"/>
      <c r="HN27" s="38"/>
      <c r="HO27" s="38"/>
      <c r="HP27" s="38"/>
      <c r="HQ27" s="38"/>
      <c r="HR27" s="38"/>
      <c r="HS27" s="38"/>
      <c r="HT27" s="38"/>
      <c r="HU27" s="38"/>
      <c r="HV27" s="38"/>
      <c r="HW27" s="38"/>
      <c r="HX27" s="38"/>
      <c r="HY27" s="38"/>
      <c r="HZ27" s="38"/>
      <c r="IA27" s="38"/>
      <c r="IB27" s="38"/>
      <c r="IC27" s="38"/>
      <c r="ID27" s="38"/>
      <c r="IE27" s="38"/>
      <c r="IF27" s="38"/>
      <c r="IG27" s="38"/>
      <c r="IH27" s="38"/>
      <c r="II27" s="38"/>
      <c r="IJ27" s="38"/>
      <c r="IK27" s="38"/>
      <c r="IL27" s="38"/>
      <c r="IM27" s="38"/>
      <c r="IN27" s="38"/>
      <c r="IO27" s="38"/>
      <c r="IP27" s="38"/>
      <c r="IQ27" s="38"/>
      <c r="IR27" s="38"/>
      <c r="IS27" s="38"/>
      <c r="IT27" s="38"/>
      <c r="IU27" s="38"/>
      <c r="IV27" s="38"/>
      <c r="IW27" s="38"/>
      <c r="IX27" s="38"/>
      <c r="IY27" s="38"/>
      <c r="IZ27" s="38"/>
      <c r="JA27" s="38"/>
      <c r="JB27" s="38"/>
      <c r="JC27" s="38"/>
      <c r="JD27" s="38"/>
      <c r="JE27" s="38"/>
      <c r="JF27" s="38"/>
      <c r="JG27" s="38"/>
      <c r="JH27" s="38"/>
      <c r="JI27" s="38"/>
      <c r="JJ27" s="38"/>
      <c r="JK27" s="38"/>
      <c r="JL27" s="38"/>
      <c r="JM27" s="38"/>
      <c r="JN27" s="38"/>
      <c r="JO27" s="38"/>
      <c r="JP27" s="38"/>
      <c r="JQ27" s="38"/>
      <c r="JR27" s="38"/>
      <c r="JS27" s="38"/>
      <c r="JT27" s="38"/>
      <c r="JU27" s="38"/>
      <c r="JV27" s="38"/>
      <c r="JW27" s="38"/>
      <c r="JX27" s="38"/>
      <c r="JY27" s="38"/>
      <c r="JZ27" s="38"/>
      <c r="KA27" s="38"/>
      <c r="KB27" s="38"/>
      <c r="KC27" s="38"/>
      <c r="KD27" s="38"/>
      <c r="KE27" s="38"/>
      <c r="KF27" s="38"/>
      <c r="KG27" s="38"/>
      <c r="KH27" s="38"/>
      <c r="KI27" s="38"/>
      <c r="KJ27" s="38"/>
      <c r="KK27" s="38"/>
      <c r="KL27" s="38"/>
      <c r="KM27" s="38"/>
      <c r="KN27" s="38"/>
      <c r="KO27" s="38"/>
      <c r="KP27" s="38"/>
      <c r="KQ27" s="38"/>
      <c r="KR27" s="38"/>
      <c r="KS27" s="38"/>
      <c r="KT27" s="38"/>
      <c r="KU27" s="38"/>
      <c r="KV27" s="38"/>
      <c r="KW27" s="38"/>
      <c r="KX27" s="38"/>
      <c r="KY27" s="38"/>
      <c r="KZ27" s="38"/>
      <c r="LA27" s="38"/>
      <c r="LB27" s="38"/>
      <c r="LC27" s="38"/>
      <c r="LD27" s="38"/>
      <c r="LE27" s="38"/>
      <c r="LF27" s="38"/>
    </row>
    <row r="28" spans="1:318" s="33" customFormat="1" ht="14.45" customHeight="1">
      <c r="A28" s="38"/>
      <c r="B28" s="25"/>
      <c r="C28" s="13" t="s">
        <v>54</v>
      </c>
      <c r="D28" s="135"/>
      <c r="E28" s="135"/>
      <c r="F28" s="135"/>
      <c r="G28" s="135"/>
      <c r="H28" s="135"/>
      <c r="I28" s="135"/>
      <c r="J28" s="135"/>
      <c r="K28" s="135"/>
      <c r="L28" s="135"/>
      <c r="M28" s="1"/>
      <c r="N28" s="39"/>
      <c r="O28" s="13" t="s">
        <v>54</v>
      </c>
      <c r="P28" s="135"/>
      <c r="Q28" s="135"/>
      <c r="R28" s="135"/>
      <c r="S28" s="135"/>
      <c r="T28" s="135"/>
      <c r="U28" s="135"/>
      <c r="V28" s="135"/>
      <c r="W28" s="135"/>
      <c r="X28" s="135"/>
      <c r="Y28" s="1"/>
      <c r="Z28" s="39"/>
      <c r="AA28" s="13" t="s">
        <v>54</v>
      </c>
      <c r="AB28" s="135"/>
      <c r="AC28" s="135"/>
      <c r="AD28" s="135"/>
      <c r="AE28" s="135"/>
      <c r="AF28" s="135"/>
      <c r="AG28" s="135"/>
      <c r="AH28" s="135"/>
      <c r="AI28" s="135"/>
      <c r="AJ28" s="135"/>
      <c r="AK28" s="1"/>
      <c r="AL28" s="39"/>
      <c r="AM28" s="13" t="s">
        <v>54</v>
      </c>
      <c r="AN28" s="135"/>
      <c r="AO28" s="135"/>
      <c r="AP28" s="135"/>
      <c r="AQ28" s="135"/>
      <c r="AR28" s="135"/>
      <c r="AS28" s="135"/>
      <c r="AT28" s="135"/>
      <c r="AU28" s="135"/>
      <c r="AV28" s="135"/>
      <c r="AW28" s="1"/>
      <c r="AX28" s="39"/>
      <c r="AY28" s="13" t="s">
        <v>54</v>
      </c>
      <c r="AZ28" s="135"/>
      <c r="BA28" s="135"/>
      <c r="BB28" s="135"/>
      <c r="BC28" s="135"/>
      <c r="BD28" s="135"/>
      <c r="BE28" s="135"/>
      <c r="BF28" s="135"/>
      <c r="BG28" s="135"/>
      <c r="BH28" s="135"/>
      <c r="BI28" s="1"/>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c r="HB28" s="38"/>
      <c r="HC28" s="38"/>
      <c r="HD28" s="38"/>
      <c r="HE28" s="38"/>
      <c r="HF28" s="38"/>
      <c r="HG28" s="38"/>
      <c r="HH28" s="38"/>
      <c r="HI28" s="38"/>
      <c r="HJ28" s="38"/>
      <c r="HK28" s="38"/>
      <c r="HL28" s="38"/>
      <c r="HM28" s="38"/>
      <c r="HN28" s="38"/>
      <c r="HO28" s="38"/>
      <c r="HP28" s="38"/>
      <c r="HQ28" s="38"/>
      <c r="HR28" s="38"/>
      <c r="HS28" s="38"/>
      <c r="HT28" s="38"/>
      <c r="HU28" s="38"/>
      <c r="HV28" s="38"/>
      <c r="HW28" s="38"/>
      <c r="HX28" s="38"/>
      <c r="HY28" s="38"/>
      <c r="HZ28" s="38"/>
      <c r="IA28" s="38"/>
      <c r="IB28" s="38"/>
      <c r="IC28" s="38"/>
      <c r="ID28" s="38"/>
      <c r="IE28" s="38"/>
      <c r="IF28" s="38"/>
      <c r="IG28" s="38"/>
      <c r="IH28" s="38"/>
      <c r="II28" s="38"/>
      <c r="IJ28" s="38"/>
      <c r="IK28" s="38"/>
      <c r="IL28" s="38"/>
      <c r="IM28" s="38"/>
      <c r="IN28" s="38"/>
      <c r="IO28" s="38"/>
      <c r="IP28" s="38"/>
      <c r="IQ28" s="38"/>
      <c r="IR28" s="38"/>
      <c r="IS28" s="38"/>
      <c r="IT28" s="38"/>
      <c r="IU28" s="38"/>
      <c r="IV28" s="38"/>
      <c r="IW28" s="38"/>
      <c r="IX28" s="38"/>
      <c r="IY28" s="38"/>
      <c r="IZ28" s="38"/>
      <c r="JA28" s="38"/>
      <c r="JB28" s="38"/>
      <c r="JC28" s="38"/>
      <c r="JD28" s="38"/>
      <c r="JE28" s="38"/>
      <c r="JF28" s="38"/>
      <c r="JG28" s="38"/>
      <c r="JH28" s="38"/>
      <c r="JI28" s="38"/>
      <c r="JJ28" s="38"/>
      <c r="JK28" s="38"/>
      <c r="JL28" s="38"/>
      <c r="JM28" s="38"/>
      <c r="JN28" s="38"/>
      <c r="JO28" s="38"/>
      <c r="JP28" s="38"/>
      <c r="JQ28" s="38"/>
      <c r="JR28" s="38"/>
      <c r="JS28" s="38"/>
      <c r="JT28" s="38"/>
      <c r="JU28" s="38"/>
      <c r="JV28" s="38"/>
      <c r="JW28" s="38"/>
      <c r="JX28" s="38"/>
      <c r="JY28" s="38"/>
      <c r="JZ28" s="38"/>
      <c r="KA28" s="38"/>
      <c r="KB28" s="38"/>
      <c r="KC28" s="38"/>
      <c r="KD28" s="38"/>
      <c r="KE28" s="38"/>
      <c r="KF28" s="38"/>
      <c r="KG28" s="38"/>
      <c r="KH28" s="38"/>
      <c r="KI28" s="38"/>
      <c r="KJ28" s="38"/>
      <c r="KK28" s="38"/>
      <c r="KL28" s="38"/>
      <c r="KM28" s="38"/>
      <c r="KN28" s="38"/>
      <c r="KO28" s="38"/>
      <c r="KP28" s="38"/>
      <c r="KQ28" s="38"/>
      <c r="KR28" s="38"/>
      <c r="KS28" s="38"/>
      <c r="KT28" s="38"/>
      <c r="KU28" s="38"/>
      <c r="KV28" s="38"/>
      <c r="KW28" s="38"/>
      <c r="KX28" s="38"/>
      <c r="KY28" s="38"/>
      <c r="KZ28" s="38"/>
      <c r="LA28" s="38"/>
      <c r="LB28" s="38"/>
      <c r="LC28" s="38"/>
      <c r="LD28" s="38"/>
      <c r="LE28" s="38"/>
      <c r="LF28" s="38"/>
    </row>
    <row r="29" spans="1:318" s="33" customFormat="1">
      <c r="A29" s="38"/>
      <c r="B29" s="25"/>
      <c r="C29" s="13" t="s">
        <v>55</v>
      </c>
      <c r="D29" s="135"/>
      <c r="E29" s="135"/>
      <c r="F29" s="135"/>
      <c r="G29" s="135"/>
      <c r="H29" s="135"/>
      <c r="I29" s="135"/>
      <c r="J29" s="135"/>
      <c r="K29" s="135"/>
      <c r="L29" s="135"/>
      <c r="M29" s="1"/>
      <c r="N29" s="39"/>
      <c r="O29" s="13" t="s">
        <v>55</v>
      </c>
      <c r="P29" s="135"/>
      <c r="Q29" s="135"/>
      <c r="R29" s="135"/>
      <c r="S29" s="135"/>
      <c r="T29" s="135"/>
      <c r="U29" s="135"/>
      <c r="V29" s="135"/>
      <c r="W29" s="135"/>
      <c r="X29" s="135"/>
      <c r="Y29" s="1"/>
      <c r="Z29" s="39"/>
      <c r="AA29" s="13" t="s">
        <v>55</v>
      </c>
      <c r="AB29" s="135"/>
      <c r="AC29" s="135"/>
      <c r="AD29" s="135"/>
      <c r="AE29" s="135"/>
      <c r="AF29" s="135"/>
      <c r="AG29" s="135"/>
      <c r="AH29" s="135"/>
      <c r="AI29" s="135"/>
      <c r="AJ29" s="135"/>
      <c r="AK29" s="1"/>
      <c r="AL29" s="39"/>
      <c r="AM29" s="13" t="s">
        <v>55</v>
      </c>
      <c r="AN29" s="135"/>
      <c r="AO29" s="135"/>
      <c r="AP29" s="135"/>
      <c r="AQ29" s="135"/>
      <c r="AR29" s="135"/>
      <c r="AS29" s="135"/>
      <c r="AT29" s="135"/>
      <c r="AU29" s="135"/>
      <c r="AV29" s="135"/>
      <c r="AW29" s="1"/>
      <c r="AX29" s="39"/>
      <c r="AY29" s="13" t="s">
        <v>55</v>
      </c>
      <c r="AZ29" s="135"/>
      <c r="BA29" s="135"/>
      <c r="BB29" s="135"/>
      <c r="BC29" s="135"/>
      <c r="BD29" s="135"/>
      <c r="BE29" s="135"/>
      <c r="BF29" s="135"/>
      <c r="BG29" s="135"/>
      <c r="BH29" s="135"/>
      <c r="BI29" s="1"/>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c r="GQ29" s="38"/>
      <c r="GR29" s="38"/>
      <c r="GS29" s="38"/>
      <c r="GT29" s="38"/>
      <c r="GU29" s="38"/>
      <c r="GV29" s="38"/>
      <c r="GW29" s="38"/>
      <c r="GX29" s="38"/>
      <c r="GY29" s="38"/>
      <c r="GZ29" s="38"/>
      <c r="HA29" s="38"/>
      <c r="HB29" s="38"/>
      <c r="HC29" s="38"/>
      <c r="HD29" s="38"/>
      <c r="HE29" s="38"/>
      <c r="HF29" s="38"/>
      <c r="HG29" s="38"/>
      <c r="HH29" s="38"/>
      <c r="HI29" s="38"/>
      <c r="HJ29" s="38"/>
      <c r="HK29" s="38"/>
      <c r="HL29" s="38"/>
      <c r="HM29" s="38"/>
      <c r="HN29" s="38"/>
      <c r="HO29" s="38"/>
      <c r="HP29" s="38"/>
      <c r="HQ29" s="38"/>
      <c r="HR29" s="38"/>
      <c r="HS29" s="38"/>
      <c r="HT29" s="38"/>
      <c r="HU29" s="38"/>
      <c r="HV29" s="38"/>
      <c r="HW29" s="38"/>
      <c r="HX29" s="38"/>
      <c r="HY29" s="38"/>
      <c r="HZ29" s="38"/>
      <c r="IA29" s="38"/>
      <c r="IB29" s="38"/>
      <c r="IC29" s="38"/>
      <c r="ID29" s="38"/>
      <c r="IE29" s="38"/>
      <c r="IF29" s="38"/>
      <c r="IG29" s="38"/>
      <c r="IH29" s="38"/>
      <c r="II29" s="38"/>
      <c r="IJ29" s="38"/>
      <c r="IK29" s="38"/>
      <c r="IL29" s="38"/>
      <c r="IM29" s="38"/>
      <c r="IN29" s="38"/>
      <c r="IO29" s="38"/>
      <c r="IP29" s="38"/>
      <c r="IQ29" s="38"/>
      <c r="IR29" s="38"/>
      <c r="IS29" s="38"/>
      <c r="IT29" s="38"/>
      <c r="IU29" s="38"/>
      <c r="IV29" s="38"/>
      <c r="IW29" s="38"/>
      <c r="IX29" s="38"/>
      <c r="IY29" s="38"/>
      <c r="IZ29" s="38"/>
      <c r="JA29" s="38"/>
      <c r="JB29" s="38"/>
      <c r="JC29" s="38"/>
      <c r="JD29" s="38"/>
      <c r="JE29" s="38"/>
      <c r="JF29" s="38"/>
      <c r="JG29" s="38"/>
      <c r="JH29" s="38"/>
      <c r="JI29" s="38"/>
      <c r="JJ29" s="38"/>
      <c r="JK29" s="38"/>
      <c r="JL29" s="38"/>
      <c r="JM29" s="38"/>
      <c r="JN29" s="38"/>
      <c r="JO29" s="38"/>
      <c r="JP29" s="38"/>
      <c r="JQ29" s="38"/>
      <c r="JR29" s="38"/>
      <c r="JS29" s="38"/>
      <c r="JT29" s="38"/>
      <c r="JU29" s="38"/>
      <c r="JV29" s="38"/>
      <c r="JW29" s="38"/>
      <c r="JX29" s="38"/>
      <c r="JY29" s="38"/>
      <c r="JZ29" s="38"/>
      <c r="KA29" s="38"/>
      <c r="KB29" s="38"/>
      <c r="KC29" s="38"/>
      <c r="KD29" s="38"/>
      <c r="KE29" s="38"/>
      <c r="KF29" s="38"/>
      <c r="KG29" s="38"/>
      <c r="KH29" s="38"/>
      <c r="KI29" s="38"/>
      <c r="KJ29" s="38"/>
      <c r="KK29" s="38"/>
      <c r="KL29" s="38"/>
      <c r="KM29" s="38"/>
      <c r="KN29" s="38"/>
      <c r="KO29" s="38"/>
      <c r="KP29" s="38"/>
      <c r="KQ29" s="38"/>
      <c r="KR29" s="38"/>
      <c r="KS29" s="38"/>
      <c r="KT29" s="38"/>
      <c r="KU29" s="38"/>
      <c r="KV29" s="38"/>
      <c r="KW29" s="38"/>
      <c r="KX29" s="38"/>
      <c r="KY29" s="38"/>
      <c r="KZ29" s="38"/>
      <c r="LA29" s="38"/>
      <c r="LB29" s="38"/>
      <c r="LC29" s="38"/>
      <c r="LD29" s="38"/>
      <c r="LE29" s="38"/>
      <c r="LF29" s="38"/>
    </row>
    <row r="30" spans="1:318" s="33" customFormat="1" ht="14.45" customHeight="1">
      <c r="A30" s="38"/>
      <c r="B30" s="25"/>
      <c r="C30" s="13" t="s">
        <v>56</v>
      </c>
      <c r="D30" s="135"/>
      <c r="E30" s="135"/>
      <c r="F30" s="135"/>
      <c r="G30" s="135"/>
      <c r="H30" s="135"/>
      <c r="I30" s="135"/>
      <c r="J30" s="135"/>
      <c r="K30" s="135"/>
      <c r="L30" s="135"/>
      <c r="M30" s="1"/>
      <c r="N30" s="39"/>
      <c r="O30" s="13" t="s">
        <v>56</v>
      </c>
      <c r="P30" s="135"/>
      <c r="Q30" s="135"/>
      <c r="R30" s="135"/>
      <c r="S30" s="135"/>
      <c r="T30" s="135"/>
      <c r="U30" s="135"/>
      <c r="V30" s="135"/>
      <c r="W30" s="135"/>
      <c r="X30" s="135"/>
      <c r="Y30" s="1"/>
      <c r="Z30" s="39"/>
      <c r="AA30" s="13" t="s">
        <v>56</v>
      </c>
      <c r="AB30" s="135"/>
      <c r="AC30" s="135"/>
      <c r="AD30" s="135"/>
      <c r="AE30" s="135"/>
      <c r="AF30" s="135"/>
      <c r="AG30" s="135"/>
      <c r="AH30" s="135"/>
      <c r="AI30" s="135"/>
      <c r="AJ30" s="135"/>
      <c r="AK30" s="1"/>
      <c r="AL30" s="39"/>
      <c r="AM30" s="13" t="s">
        <v>56</v>
      </c>
      <c r="AN30" s="135"/>
      <c r="AO30" s="135"/>
      <c r="AP30" s="135"/>
      <c r="AQ30" s="135"/>
      <c r="AR30" s="135"/>
      <c r="AS30" s="135"/>
      <c r="AT30" s="135"/>
      <c r="AU30" s="135"/>
      <c r="AV30" s="135"/>
      <c r="AW30" s="1"/>
      <c r="AX30" s="39"/>
      <c r="AY30" s="13" t="s">
        <v>56</v>
      </c>
      <c r="AZ30" s="135"/>
      <c r="BA30" s="135"/>
      <c r="BB30" s="135"/>
      <c r="BC30" s="135"/>
      <c r="BD30" s="135"/>
      <c r="BE30" s="135"/>
      <c r="BF30" s="135"/>
      <c r="BG30" s="135"/>
      <c r="BH30" s="135"/>
      <c r="BI30" s="1"/>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c r="JV30" s="38"/>
      <c r="JW30" s="38"/>
      <c r="JX30" s="38"/>
      <c r="JY30" s="38"/>
      <c r="JZ30" s="38"/>
      <c r="KA30" s="38"/>
      <c r="KB30" s="38"/>
      <c r="KC30" s="38"/>
      <c r="KD30" s="38"/>
      <c r="KE30" s="38"/>
      <c r="KF30" s="38"/>
      <c r="KG30" s="38"/>
      <c r="KH30" s="38"/>
      <c r="KI30" s="38"/>
      <c r="KJ30" s="38"/>
      <c r="KK30" s="38"/>
      <c r="KL30" s="38"/>
      <c r="KM30" s="38"/>
      <c r="KN30" s="38"/>
      <c r="KO30" s="38"/>
      <c r="KP30" s="38"/>
      <c r="KQ30" s="38"/>
      <c r="KR30" s="38"/>
      <c r="KS30" s="38"/>
      <c r="KT30" s="38"/>
      <c r="KU30" s="38"/>
      <c r="KV30" s="38"/>
      <c r="KW30" s="38"/>
      <c r="KX30" s="38"/>
      <c r="KY30" s="38"/>
      <c r="KZ30" s="38"/>
      <c r="LA30" s="38"/>
      <c r="LB30" s="38"/>
      <c r="LC30" s="38"/>
      <c r="LD30" s="38"/>
      <c r="LE30" s="38"/>
      <c r="LF30" s="38"/>
    </row>
    <row r="31" spans="1:318" s="33" customFormat="1" ht="14.45" customHeight="1">
      <c r="A31" s="38"/>
      <c r="B31" s="25"/>
      <c r="C31" s="13" t="str">
        <f>'Student Summary'!$H$13</f>
        <v>Group</v>
      </c>
      <c r="D31" s="135"/>
      <c r="E31" s="135"/>
      <c r="F31" s="135"/>
      <c r="G31" s="135"/>
      <c r="H31" s="135"/>
      <c r="I31" s="135"/>
      <c r="J31" s="135"/>
      <c r="K31" s="135"/>
      <c r="L31" s="135"/>
      <c r="M31" s="1"/>
      <c r="N31" s="39"/>
      <c r="O31" s="13" t="str">
        <f>'Student Summary'!$H$13</f>
        <v>Group</v>
      </c>
      <c r="P31" s="135"/>
      <c r="Q31" s="135"/>
      <c r="R31" s="135"/>
      <c r="S31" s="135"/>
      <c r="T31" s="135"/>
      <c r="U31" s="135"/>
      <c r="V31" s="135"/>
      <c r="W31" s="135"/>
      <c r="X31" s="135"/>
      <c r="Y31" s="1"/>
      <c r="Z31" s="39"/>
      <c r="AA31" s="13" t="str">
        <f>'Student Summary'!$H$13</f>
        <v>Group</v>
      </c>
      <c r="AB31" s="135"/>
      <c r="AC31" s="135"/>
      <c r="AD31" s="135"/>
      <c r="AE31" s="135"/>
      <c r="AF31" s="135"/>
      <c r="AG31" s="135"/>
      <c r="AH31" s="135"/>
      <c r="AI31" s="135"/>
      <c r="AJ31" s="135"/>
      <c r="AK31" s="1"/>
      <c r="AL31" s="39"/>
      <c r="AM31" s="13" t="str">
        <f>'Student Summary'!$H$13</f>
        <v>Group</v>
      </c>
      <c r="AN31" s="135"/>
      <c r="AO31" s="135"/>
      <c r="AP31" s="135"/>
      <c r="AQ31" s="135"/>
      <c r="AR31" s="135"/>
      <c r="AS31" s="135"/>
      <c r="AT31" s="135"/>
      <c r="AU31" s="135"/>
      <c r="AV31" s="135"/>
      <c r="AW31" s="1"/>
      <c r="AX31" s="39"/>
      <c r="AY31" s="13" t="str">
        <f>'Student Summary'!$H$13</f>
        <v>Group</v>
      </c>
      <c r="AZ31" s="135"/>
      <c r="BA31" s="135"/>
      <c r="BB31" s="135"/>
      <c r="BC31" s="135"/>
      <c r="BD31" s="135"/>
      <c r="BE31" s="135"/>
      <c r="BF31" s="135"/>
      <c r="BG31" s="135"/>
      <c r="BH31" s="135"/>
      <c r="BI31" s="1"/>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c r="GQ31" s="38"/>
      <c r="GR31" s="38"/>
      <c r="GS31" s="38"/>
      <c r="GT31" s="38"/>
      <c r="GU31" s="38"/>
      <c r="GV31" s="38"/>
      <c r="GW31" s="38"/>
      <c r="GX31" s="38"/>
      <c r="GY31" s="38"/>
      <c r="GZ31" s="38"/>
      <c r="HA31" s="38"/>
      <c r="HB31" s="38"/>
      <c r="HC31" s="38"/>
      <c r="HD31" s="38"/>
      <c r="HE31" s="38"/>
      <c r="HF31" s="38"/>
      <c r="HG31" s="38"/>
      <c r="HH31" s="38"/>
      <c r="HI31" s="38"/>
      <c r="HJ31" s="38"/>
      <c r="HK31" s="38"/>
      <c r="HL31" s="38"/>
      <c r="HM31" s="38"/>
      <c r="HN31" s="38"/>
      <c r="HO31" s="38"/>
      <c r="HP31" s="38"/>
      <c r="HQ31" s="38"/>
      <c r="HR31" s="38"/>
      <c r="HS31" s="38"/>
      <c r="HT31" s="38"/>
      <c r="HU31" s="38"/>
      <c r="HV31" s="38"/>
      <c r="HW31" s="38"/>
      <c r="HX31" s="38"/>
      <c r="HY31" s="38"/>
      <c r="HZ31" s="38"/>
      <c r="IA31" s="38"/>
      <c r="IB31" s="38"/>
      <c r="IC31" s="38"/>
      <c r="ID31" s="38"/>
      <c r="IE31" s="38"/>
      <c r="IF31" s="38"/>
      <c r="IG31" s="38"/>
      <c r="IH31" s="38"/>
      <c r="II31" s="38"/>
      <c r="IJ31" s="38"/>
      <c r="IK31" s="38"/>
      <c r="IL31" s="38"/>
      <c r="IM31" s="38"/>
      <c r="IN31" s="38"/>
      <c r="IO31" s="38"/>
      <c r="IP31" s="38"/>
      <c r="IQ31" s="38"/>
      <c r="IR31" s="38"/>
      <c r="IS31" s="38"/>
      <c r="IT31" s="38"/>
      <c r="IU31" s="38"/>
      <c r="IV31" s="38"/>
      <c r="IW31" s="38"/>
      <c r="IX31" s="38"/>
      <c r="IY31" s="38"/>
      <c r="IZ31" s="38"/>
      <c r="JA31" s="38"/>
      <c r="JB31" s="38"/>
      <c r="JC31" s="38"/>
      <c r="JD31" s="38"/>
      <c r="JE31" s="38"/>
      <c r="JF31" s="38"/>
      <c r="JG31" s="38"/>
      <c r="JH31" s="38"/>
      <c r="JI31" s="38"/>
      <c r="JJ31" s="38"/>
      <c r="JK31" s="38"/>
      <c r="JL31" s="38"/>
      <c r="JM31" s="38"/>
      <c r="JN31" s="38"/>
      <c r="JO31" s="38"/>
      <c r="JP31" s="38"/>
      <c r="JQ31" s="38"/>
      <c r="JR31" s="38"/>
      <c r="JS31" s="38"/>
      <c r="JT31" s="38"/>
      <c r="JU31" s="38"/>
      <c r="JV31" s="38"/>
      <c r="JW31" s="38"/>
      <c r="JX31" s="38"/>
      <c r="JY31" s="38"/>
      <c r="JZ31" s="38"/>
      <c r="KA31" s="38"/>
      <c r="KB31" s="38"/>
      <c r="KC31" s="38"/>
      <c r="KD31" s="38"/>
      <c r="KE31" s="38"/>
      <c r="KF31" s="38"/>
      <c r="KG31" s="38"/>
      <c r="KH31" s="38"/>
      <c r="KI31" s="38"/>
      <c r="KJ31" s="38"/>
      <c r="KK31" s="38"/>
      <c r="KL31" s="38"/>
      <c r="KM31" s="38"/>
      <c r="KN31" s="38"/>
      <c r="KO31" s="38"/>
      <c r="KP31" s="38"/>
      <c r="KQ31" s="38"/>
      <c r="KR31" s="38"/>
      <c r="KS31" s="38"/>
      <c r="KT31" s="38"/>
      <c r="KU31" s="38"/>
      <c r="KV31" s="38"/>
      <c r="KW31" s="38"/>
      <c r="KX31" s="38"/>
      <c r="KY31" s="38"/>
      <c r="KZ31" s="38"/>
      <c r="LA31" s="38"/>
      <c r="LB31" s="38"/>
      <c r="LC31" s="38"/>
      <c r="LD31" s="38"/>
      <c r="LE31" s="38"/>
      <c r="LF31" s="38"/>
    </row>
    <row r="32" spans="1:318" s="33" customFormat="1" ht="14.45" customHeight="1">
      <c r="A32" s="38"/>
      <c r="B32" s="25"/>
      <c r="C32" s="13" t="s">
        <v>12</v>
      </c>
      <c r="D32" s="135"/>
      <c r="E32" s="135"/>
      <c r="F32" s="135"/>
      <c r="G32" s="135"/>
      <c r="H32" s="135"/>
      <c r="I32" s="135"/>
      <c r="J32" s="135"/>
      <c r="K32" s="135"/>
      <c r="L32" s="135"/>
      <c r="M32" s="1"/>
      <c r="N32" s="39"/>
      <c r="O32" s="13"/>
      <c r="P32" s="135"/>
      <c r="Q32" s="135"/>
      <c r="R32" s="135"/>
      <c r="S32" s="135"/>
      <c r="T32" s="135"/>
      <c r="U32" s="135"/>
      <c r="V32" s="135"/>
      <c r="W32" s="135"/>
      <c r="X32" s="135"/>
      <c r="Y32" s="1"/>
      <c r="Z32" s="39"/>
      <c r="AA32" s="13" t="s">
        <v>12</v>
      </c>
      <c r="AB32" s="135"/>
      <c r="AC32" s="135"/>
      <c r="AD32" s="135"/>
      <c r="AE32" s="135"/>
      <c r="AF32" s="135"/>
      <c r="AG32" s="135"/>
      <c r="AH32" s="135"/>
      <c r="AI32" s="135"/>
      <c r="AJ32" s="135"/>
      <c r="AK32" s="1"/>
      <c r="AL32" s="39"/>
      <c r="AM32" s="13" t="s">
        <v>12</v>
      </c>
      <c r="AN32" s="135"/>
      <c r="AO32" s="135"/>
      <c r="AP32" s="135"/>
      <c r="AQ32" s="135"/>
      <c r="AR32" s="135"/>
      <c r="AS32" s="135"/>
      <c r="AT32" s="135"/>
      <c r="AU32" s="135"/>
      <c r="AV32" s="135"/>
      <c r="AW32" s="1"/>
      <c r="AX32" s="39"/>
      <c r="AY32" s="13" t="s">
        <v>12</v>
      </c>
      <c r="AZ32" s="135"/>
      <c r="BA32" s="135"/>
      <c r="BB32" s="135"/>
      <c r="BC32" s="135"/>
      <c r="BD32" s="135"/>
      <c r="BE32" s="135"/>
      <c r="BF32" s="135"/>
      <c r="BG32" s="135"/>
      <c r="BH32" s="135"/>
      <c r="BI32" s="1"/>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8"/>
      <c r="GC32" s="38"/>
      <c r="GD32" s="38"/>
      <c r="GE32" s="38"/>
      <c r="GF32" s="38"/>
      <c r="GG32" s="38"/>
      <c r="GH32" s="38"/>
      <c r="GI32" s="38"/>
      <c r="GJ32" s="38"/>
      <c r="GK32" s="38"/>
      <c r="GL32" s="38"/>
      <c r="GM32" s="38"/>
      <c r="GN32" s="38"/>
      <c r="GO32" s="38"/>
      <c r="GP32" s="38"/>
      <c r="GQ32" s="38"/>
      <c r="GR32" s="38"/>
      <c r="GS32" s="38"/>
      <c r="GT32" s="38"/>
      <c r="GU32" s="38"/>
      <c r="GV32" s="38"/>
      <c r="GW32" s="38"/>
      <c r="GX32" s="38"/>
      <c r="GY32" s="38"/>
      <c r="GZ32" s="38"/>
      <c r="HA32" s="38"/>
      <c r="HB32" s="38"/>
      <c r="HC32" s="38"/>
      <c r="HD32" s="38"/>
      <c r="HE32" s="38"/>
      <c r="HF32" s="38"/>
      <c r="HG32" s="38"/>
      <c r="HH32" s="38"/>
      <c r="HI32" s="38"/>
      <c r="HJ32" s="38"/>
      <c r="HK32" s="38"/>
      <c r="HL32" s="38"/>
      <c r="HM32" s="38"/>
      <c r="HN32" s="38"/>
      <c r="HO32" s="38"/>
      <c r="HP32" s="38"/>
      <c r="HQ32" s="38"/>
      <c r="HR32" s="38"/>
      <c r="HS32" s="38"/>
      <c r="HT32" s="38"/>
      <c r="HU32" s="38"/>
      <c r="HV32" s="38"/>
      <c r="HW32" s="38"/>
      <c r="HX32" s="38"/>
      <c r="HY32" s="38"/>
      <c r="HZ32" s="38"/>
      <c r="IA32" s="38"/>
      <c r="IB32" s="38"/>
      <c r="IC32" s="38"/>
      <c r="ID32" s="38"/>
      <c r="IE32" s="38"/>
      <c r="IF32" s="38"/>
      <c r="IG32" s="38"/>
      <c r="IH32" s="38"/>
      <c r="II32" s="38"/>
      <c r="IJ32" s="38"/>
      <c r="IK32" s="38"/>
      <c r="IL32" s="38"/>
      <c r="IM32" s="38"/>
      <c r="IN32" s="38"/>
      <c r="IO32" s="38"/>
      <c r="IP32" s="38"/>
      <c r="IQ32" s="38"/>
      <c r="IR32" s="38"/>
      <c r="IS32" s="38"/>
      <c r="IT32" s="38"/>
      <c r="IU32" s="38"/>
      <c r="IV32" s="38"/>
      <c r="IW32" s="38"/>
      <c r="IX32" s="38"/>
      <c r="IY32" s="38"/>
      <c r="IZ32" s="38"/>
      <c r="JA32" s="38"/>
      <c r="JB32" s="38"/>
      <c r="JC32" s="38"/>
      <c r="JD32" s="38"/>
      <c r="JE32" s="38"/>
      <c r="JF32" s="38"/>
      <c r="JG32" s="38"/>
      <c r="JH32" s="38"/>
      <c r="JI32" s="38"/>
      <c r="JJ32" s="38"/>
      <c r="JK32" s="38"/>
      <c r="JL32" s="38"/>
      <c r="JM32" s="38"/>
      <c r="JN32" s="38"/>
      <c r="JO32" s="38"/>
      <c r="JP32" s="38"/>
      <c r="JQ32" s="38"/>
      <c r="JR32" s="38"/>
      <c r="JS32" s="38"/>
      <c r="JT32" s="38"/>
      <c r="JU32" s="38"/>
      <c r="JV32" s="38"/>
      <c r="JW32" s="38"/>
      <c r="JX32" s="38"/>
      <c r="JY32" s="38"/>
      <c r="JZ32" s="38"/>
      <c r="KA32" s="38"/>
      <c r="KB32" s="38"/>
      <c r="KC32" s="38"/>
      <c r="KD32" s="38"/>
      <c r="KE32" s="38"/>
      <c r="KF32" s="38"/>
      <c r="KG32" s="38"/>
      <c r="KH32" s="38"/>
      <c r="KI32" s="38"/>
      <c r="KJ32" s="38"/>
      <c r="KK32" s="38"/>
      <c r="KL32" s="38"/>
      <c r="KM32" s="38"/>
      <c r="KN32" s="38"/>
      <c r="KO32" s="38"/>
      <c r="KP32" s="38"/>
      <c r="KQ32" s="38"/>
      <c r="KR32" s="38"/>
      <c r="KS32" s="38"/>
      <c r="KT32" s="38"/>
      <c r="KU32" s="38"/>
      <c r="KV32" s="38"/>
      <c r="KW32" s="38"/>
      <c r="KX32" s="38"/>
      <c r="KY32" s="38"/>
      <c r="KZ32" s="38"/>
      <c r="LA32" s="38"/>
      <c r="LB32" s="38"/>
      <c r="LC32" s="38"/>
      <c r="LD32" s="38"/>
      <c r="LE32" s="38"/>
      <c r="LF32" s="38"/>
    </row>
    <row r="33" spans="1:318" s="33" customFormat="1" ht="14.45" customHeight="1">
      <c r="A33" s="38"/>
      <c r="B33" s="25"/>
      <c r="C33" s="13" t="s">
        <v>57</v>
      </c>
      <c r="D33" s="135"/>
      <c r="E33" s="135"/>
      <c r="F33" s="135"/>
      <c r="G33" s="135"/>
      <c r="H33" s="135"/>
      <c r="I33" s="135"/>
      <c r="J33" s="135"/>
      <c r="K33" s="135"/>
      <c r="L33" s="135"/>
      <c r="M33" s="1"/>
      <c r="N33" s="39"/>
      <c r="O33" s="13"/>
      <c r="P33" s="135"/>
      <c r="Q33" s="135"/>
      <c r="R33" s="135"/>
      <c r="S33" s="135"/>
      <c r="T33" s="135"/>
      <c r="U33" s="135"/>
      <c r="V33" s="135"/>
      <c r="W33" s="135"/>
      <c r="X33" s="135"/>
      <c r="Y33" s="1"/>
      <c r="Z33" s="39"/>
      <c r="AA33" s="13" t="s">
        <v>57</v>
      </c>
      <c r="AB33" s="135"/>
      <c r="AC33" s="135"/>
      <c r="AD33" s="135"/>
      <c r="AE33" s="135"/>
      <c r="AF33" s="135"/>
      <c r="AG33" s="135"/>
      <c r="AH33" s="135"/>
      <c r="AI33" s="135"/>
      <c r="AJ33" s="135"/>
      <c r="AK33" s="1"/>
      <c r="AL33" s="39"/>
      <c r="AM33" s="13" t="s">
        <v>57</v>
      </c>
      <c r="AN33" s="135"/>
      <c r="AO33" s="135"/>
      <c r="AP33" s="135"/>
      <c r="AQ33" s="135"/>
      <c r="AR33" s="135"/>
      <c r="AS33" s="135"/>
      <c r="AT33" s="135"/>
      <c r="AU33" s="135"/>
      <c r="AV33" s="135"/>
      <c r="AW33" s="1"/>
      <c r="AX33" s="39"/>
      <c r="AY33" s="13" t="s">
        <v>57</v>
      </c>
      <c r="AZ33" s="135"/>
      <c r="BA33" s="135"/>
      <c r="BB33" s="135"/>
      <c r="BC33" s="135"/>
      <c r="BD33" s="135"/>
      <c r="BE33" s="135"/>
      <c r="BF33" s="135"/>
      <c r="BG33" s="135"/>
      <c r="BH33" s="135"/>
      <c r="BI33" s="1"/>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c r="GQ33" s="38"/>
      <c r="GR33" s="38"/>
      <c r="GS33" s="38"/>
      <c r="GT33" s="38"/>
      <c r="GU33" s="38"/>
      <c r="GV33" s="38"/>
      <c r="GW33" s="38"/>
      <c r="GX33" s="38"/>
      <c r="GY33" s="38"/>
      <c r="GZ33" s="38"/>
      <c r="HA33" s="38"/>
      <c r="HB33" s="38"/>
      <c r="HC33" s="38"/>
      <c r="HD33" s="38"/>
      <c r="HE33" s="38"/>
      <c r="HF33" s="38"/>
      <c r="HG33" s="38"/>
      <c r="HH33" s="38"/>
      <c r="HI33" s="38"/>
      <c r="HJ33" s="38"/>
      <c r="HK33" s="38"/>
      <c r="HL33" s="38"/>
      <c r="HM33" s="38"/>
      <c r="HN33" s="38"/>
      <c r="HO33" s="38"/>
      <c r="HP33" s="38"/>
      <c r="HQ33" s="38"/>
      <c r="HR33" s="38"/>
      <c r="HS33" s="38"/>
      <c r="HT33" s="38"/>
      <c r="HU33" s="38"/>
      <c r="HV33" s="38"/>
      <c r="HW33" s="38"/>
      <c r="HX33" s="38"/>
      <c r="HY33" s="38"/>
      <c r="HZ33" s="38"/>
      <c r="IA33" s="38"/>
      <c r="IB33" s="38"/>
      <c r="IC33" s="38"/>
      <c r="ID33" s="38"/>
      <c r="IE33" s="38"/>
      <c r="IF33" s="38"/>
      <c r="IG33" s="38"/>
      <c r="IH33" s="38"/>
      <c r="II33" s="38"/>
      <c r="IJ33" s="38"/>
      <c r="IK33" s="38"/>
      <c r="IL33" s="38"/>
      <c r="IM33" s="38"/>
      <c r="IN33" s="38"/>
      <c r="IO33" s="38"/>
      <c r="IP33" s="38"/>
      <c r="IQ33" s="38"/>
      <c r="IR33" s="38"/>
      <c r="IS33" s="38"/>
      <c r="IT33" s="38"/>
      <c r="IU33" s="38"/>
      <c r="IV33" s="38"/>
      <c r="IW33" s="38"/>
      <c r="IX33" s="38"/>
      <c r="IY33" s="38"/>
      <c r="IZ33" s="38"/>
      <c r="JA33" s="38"/>
      <c r="JB33" s="38"/>
      <c r="JC33" s="38"/>
      <c r="JD33" s="38"/>
      <c r="JE33" s="38"/>
      <c r="JF33" s="38"/>
      <c r="JG33" s="38"/>
      <c r="JH33" s="38"/>
      <c r="JI33" s="38"/>
      <c r="JJ33" s="38"/>
      <c r="JK33" s="38"/>
      <c r="JL33" s="38"/>
      <c r="JM33" s="38"/>
      <c r="JN33" s="38"/>
      <c r="JO33" s="38"/>
      <c r="JP33" s="38"/>
      <c r="JQ33" s="38"/>
      <c r="JR33" s="38"/>
      <c r="JS33" s="38"/>
      <c r="JT33" s="38"/>
      <c r="JU33" s="38"/>
      <c r="JV33" s="38"/>
      <c r="JW33" s="38"/>
      <c r="JX33" s="38"/>
      <c r="JY33" s="38"/>
      <c r="JZ33" s="38"/>
      <c r="KA33" s="38"/>
      <c r="KB33" s="38"/>
      <c r="KC33" s="38"/>
      <c r="KD33" s="38"/>
      <c r="KE33" s="38"/>
      <c r="KF33" s="38"/>
      <c r="KG33" s="38"/>
      <c r="KH33" s="38"/>
      <c r="KI33" s="38"/>
      <c r="KJ33" s="38"/>
      <c r="KK33" s="38"/>
      <c r="KL33" s="38"/>
      <c r="KM33" s="38"/>
      <c r="KN33" s="38"/>
      <c r="KO33" s="38"/>
      <c r="KP33" s="38"/>
      <c r="KQ33" s="38"/>
      <c r="KR33" s="38"/>
      <c r="KS33" s="38"/>
      <c r="KT33" s="38"/>
      <c r="KU33" s="38"/>
      <c r="KV33" s="38"/>
      <c r="KW33" s="38"/>
      <c r="KX33" s="38"/>
      <c r="KY33" s="38"/>
      <c r="KZ33" s="38"/>
      <c r="LA33" s="38"/>
      <c r="LB33" s="38"/>
      <c r="LC33" s="38"/>
      <c r="LD33" s="38"/>
      <c r="LE33" s="38"/>
      <c r="LF33" s="38"/>
    </row>
    <row r="34" spans="1:318" s="33" customFormat="1" ht="14.45" customHeight="1">
      <c r="A34" s="38"/>
      <c r="B34" s="25"/>
      <c r="C34" s="13" t="s">
        <v>58</v>
      </c>
      <c r="D34" s="135"/>
      <c r="E34" s="135"/>
      <c r="F34" s="135"/>
      <c r="G34" s="135"/>
      <c r="H34" s="135"/>
      <c r="I34" s="135"/>
      <c r="J34" s="135"/>
      <c r="K34" s="135"/>
      <c r="L34" s="135"/>
      <c r="M34" s="1"/>
      <c r="N34" s="39"/>
      <c r="O34" s="13"/>
      <c r="P34" s="135"/>
      <c r="Q34" s="135"/>
      <c r="R34" s="135"/>
      <c r="S34" s="135"/>
      <c r="T34" s="135"/>
      <c r="U34" s="135"/>
      <c r="V34" s="135"/>
      <c r="W34" s="135"/>
      <c r="X34" s="135"/>
      <c r="Y34" s="1"/>
      <c r="Z34" s="39"/>
      <c r="AA34" s="13" t="s">
        <v>58</v>
      </c>
      <c r="AB34" s="135"/>
      <c r="AC34" s="135"/>
      <c r="AD34" s="135"/>
      <c r="AE34" s="135"/>
      <c r="AF34" s="135"/>
      <c r="AG34" s="135"/>
      <c r="AH34" s="135"/>
      <c r="AI34" s="135"/>
      <c r="AJ34" s="135"/>
      <c r="AK34" s="1"/>
      <c r="AL34" s="39"/>
      <c r="AM34" s="13" t="s">
        <v>58</v>
      </c>
      <c r="AN34" s="135"/>
      <c r="AO34" s="135"/>
      <c r="AP34" s="135"/>
      <c r="AQ34" s="135"/>
      <c r="AR34" s="135"/>
      <c r="AS34" s="135"/>
      <c r="AT34" s="135"/>
      <c r="AU34" s="135"/>
      <c r="AV34" s="135"/>
      <c r="AW34" s="1"/>
      <c r="AX34" s="39"/>
      <c r="AY34" s="13" t="s">
        <v>58</v>
      </c>
      <c r="AZ34" s="135"/>
      <c r="BA34" s="135"/>
      <c r="BB34" s="135"/>
      <c r="BC34" s="135"/>
      <c r="BD34" s="135"/>
      <c r="BE34" s="135"/>
      <c r="BF34" s="135"/>
      <c r="BG34" s="135"/>
      <c r="BH34" s="135"/>
      <c r="BI34" s="1"/>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8"/>
      <c r="HN34" s="38"/>
      <c r="HO34" s="38"/>
      <c r="HP34" s="38"/>
      <c r="HQ34" s="38"/>
      <c r="HR34" s="38"/>
      <c r="HS34" s="38"/>
      <c r="HT34" s="38"/>
      <c r="HU34" s="38"/>
      <c r="HV34" s="38"/>
      <c r="HW34" s="38"/>
      <c r="HX34" s="38"/>
      <c r="HY34" s="38"/>
      <c r="HZ34" s="38"/>
      <c r="IA34" s="38"/>
      <c r="IB34" s="38"/>
      <c r="IC34" s="38"/>
      <c r="ID34" s="38"/>
      <c r="IE34" s="38"/>
      <c r="IF34" s="38"/>
      <c r="IG34" s="38"/>
      <c r="IH34" s="38"/>
      <c r="II34" s="38"/>
      <c r="IJ34" s="38"/>
      <c r="IK34" s="38"/>
      <c r="IL34" s="38"/>
      <c r="IM34" s="38"/>
      <c r="IN34" s="38"/>
      <c r="IO34" s="38"/>
      <c r="IP34" s="38"/>
      <c r="IQ34" s="38"/>
      <c r="IR34" s="38"/>
      <c r="IS34" s="38"/>
      <c r="IT34" s="38"/>
      <c r="IU34" s="38"/>
      <c r="IV34" s="38"/>
      <c r="IW34" s="38"/>
      <c r="IX34" s="38"/>
      <c r="IY34" s="38"/>
      <c r="IZ34" s="38"/>
      <c r="JA34" s="38"/>
      <c r="JB34" s="38"/>
      <c r="JC34" s="38"/>
      <c r="JD34" s="38"/>
      <c r="JE34" s="38"/>
      <c r="JF34" s="38"/>
      <c r="JG34" s="38"/>
      <c r="JH34" s="38"/>
      <c r="JI34" s="38"/>
      <c r="JJ34" s="38"/>
      <c r="JK34" s="38"/>
      <c r="JL34" s="38"/>
      <c r="JM34" s="38"/>
      <c r="JN34" s="38"/>
      <c r="JO34" s="38"/>
      <c r="JP34" s="38"/>
      <c r="JQ34" s="38"/>
      <c r="JR34" s="38"/>
      <c r="JS34" s="38"/>
      <c r="JT34" s="38"/>
      <c r="JU34" s="38"/>
      <c r="JV34" s="38"/>
      <c r="JW34" s="38"/>
      <c r="JX34" s="38"/>
      <c r="JY34" s="38"/>
      <c r="JZ34" s="38"/>
      <c r="KA34" s="38"/>
      <c r="KB34" s="38"/>
      <c r="KC34" s="38"/>
      <c r="KD34" s="38"/>
      <c r="KE34" s="38"/>
      <c r="KF34" s="38"/>
      <c r="KG34" s="38"/>
      <c r="KH34" s="38"/>
      <c r="KI34" s="38"/>
      <c r="KJ34" s="38"/>
      <c r="KK34" s="38"/>
      <c r="KL34" s="38"/>
      <c r="KM34" s="38"/>
      <c r="KN34" s="38"/>
      <c r="KO34" s="38"/>
      <c r="KP34" s="38"/>
      <c r="KQ34" s="38"/>
      <c r="KR34" s="38"/>
      <c r="KS34" s="38"/>
      <c r="KT34" s="38"/>
      <c r="KU34" s="38"/>
      <c r="KV34" s="38"/>
      <c r="KW34" s="38"/>
      <c r="KX34" s="38"/>
      <c r="KY34" s="38"/>
      <c r="KZ34" s="38"/>
      <c r="LA34" s="38"/>
      <c r="LB34" s="38"/>
      <c r="LC34" s="38"/>
      <c r="LD34" s="38"/>
      <c r="LE34" s="38"/>
      <c r="LF34" s="38"/>
    </row>
    <row r="35" spans="1:318" s="33" customFormat="1" ht="3.75" customHeight="1">
      <c r="A35" s="38"/>
      <c r="B35" s="25"/>
      <c r="C35" s="16"/>
      <c r="D35" s="16"/>
      <c r="E35" s="16"/>
      <c r="F35" s="16"/>
      <c r="G35" s="16"/>
      <c r="H35" s="16"/>
      <c r="I35" s="16"/>
      <c r="J35" s="16"/>
      <c r="K35" s="16"/>
      <c r="L35" s="16"/>
      <c r="M35" s="16"/>
      <c r="N35" s="39"/>
      <c r="O35" s="16"/>
      <c r="P35" s="16"/>
      <c r="Q35" s="16"/>
      <c r="R35" s="16"/>
      <c r="S35" s="16"/>
      <c r="T35" s="16"/>
      <c r="U35" s="16"/>
      <c r="V35" s="16"/>
      <c r="W35" s="16"/>
      <c r="X35" s="16"/>
      <c r="Y35" s="16"/>
      <c r="Z35" s="39"/>
      <c r="AA35" s="16"/>
      <c r="AB35" s="16"/>
      <c r="AC35" s="16"/>
      <c r="AD35" s="16"/>
      <c r="AE35" s="16"/>
      <c r="AF35" s="16"/>
      <c r="AG35" s="16"/>
      <c r="AH35" s="16"/>
      <c r="AI35" s="16"/>
      <c r="AJ35" s="125"/>
      <c r="AK35" s="16"/>
      <c r="AL35" s="39"/>
      <c r="AM35" s="16"/>
      <c r="AN35" s="16"/>
      <c r="AO35" s="16"/>
      <c r="AP35" s="16"/>
      <c r="AQ35" s="16"/>
      <c r="AR35" s="16"/>
      <c r="AS35" s="16"/>
      <c r="AT35" s="16"/>
      <c r="AU35" s="16"/>
      <c r="AV35" s="16"/>
      <c r="AW35" s="16"/>
      <c r="AX35" s="39"/>
      <c r="AY35" s="16"/>
      <c r="AZ35" s="16"/>
      <c r="BA35" s="16"/>
      <c r="BB35" s="16"/>
      <c r="BC35" s="16"/>
      <c r="BD35" s="16"/>
      <c r="BE35" s="16"/>
      <c r="BF35" s="16"/>
      <c r="BG35" s="16"/>
      <c r="BH35" s="16"/>
      <c r="BI35" s="16"/>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c r="GQ35" s="38"/>
      <c r="GR35" s="38"/>
      <c r="GS35" s="38"/>
      <c r="GT35" s="38"/>
      <c r="GU35" s="38"/>
      <c r="GV35" s="38"/>
      <c r="GW35" s="38"/>
      <c r="GX35" s="38"/>
      <c r="GY35" s="38"/>
      <c r="GZ35" s="38"/>
      <c r="HA35" s="38"/>
      <c r="HB35" s="38"/>
      <c r="HC35" s="38"/>
      <c r="HD35" s="38"/>
      <c r="HE35" s="38"/>
      <c r="HF35" s="38"/>
      <c r="HG35" s="38"/>
      <c r="HH35" s="38"/>
      <c r="HI35" s="38"/>
      <c r="HJ35" s="38"/>
      <c r="HK35" s="38"/>
      <c r="HL35" s="38"/>
      <c r="HM35" s="38"/>
      <c r="HN35" s="38"/>
      <c r="HO35" s="38"/>
      <c r="HP35" s="38"/>
      <c r="HQ35" s="38"/>
      <c r="HR35" s="38"/>
      <c r="HS35" s="38"/>
      <c r="HT35" s="38"/>
      <c r="HU35" s="38"/>
      <c r="HV35" s="38"/>
      <c r="HW35" s="38"/>
      <c r="HX35" s="38"/>
      <c r="HY35" s="38"/>
      <c r="HZ35" s="38"/>
      <c r="IA35" s="38"/>
      <c r="IB35" s="38"/>
      <c r="IC35" s="38"/>
      <c r="ID35" s="38"/>
      <c r="IE35" s="38"/>
      <c r="IF35" s="38"/>
      <c r="IG35" s="38"/>
      <c r="IH35" s="38"/>
      <c r="II35" s="38"/>
      <c r="IJ35" s="38"/>
      <c r="IK35" s="38"/>
      <c r="IL35" s="38"/>
      <c r="IM35" s="38"/>
      <c r="IN35" s="38"/>
      <c r="IO35" s="38"/>
      <c r="IP35" s="38"/>
      <c r="IQ35" s="38"/>
      <c r="IR35" s="38"/>
      <c r="IS35" s="38"/>
      <c r="IT35" s="38"/>
      <c r="IU35" s="38"/>
      <c r="IV35" s="38"/>
      <c r="IW35" s="38"/>
      <c r="IX35" s="38"/>
      <c r="IY35" s="38"/>
      <c r="IZ35" s="38"/>
      <c r="JA35" s="38"/>
      <c r="JB35" s="38"/>
      <c r="JC35" s="38"/>
      <c r="JD35" s="38"/>
      <c r="JE35" s="38"/>
      <c r="JF35" s="38"/>
      <c r="JG35" s="38"/>
      <c r="JH35" s="38"/>
      <c r="JI35" s="38"/>
      <c r="JJ35" s="38"/>
      <c r="JK35" s="38"/>
      <c r="JL35" s="38"/>
      <c r="JM35" s="38"/>
      <c r="JN35" s="38"/>
      <c r="JO35" s="38"/>
      <c r="JP35" s="38"/>
      <c r="JQ35" s="38"/>
      <c r="JR35" s="38"/>
      <c r="JS35" s="38"/>
      <c r="JT35" s="38"/>
      <c r="JU35" s="38"/>
      <c r="JV35" s="38"/>
      <c r="JW35" s="38"/>
      <c r="JX35" s="38"/>
      <c r="JY35" s="38"/>
      <c r="JZ35" s="38"/>
      <c r="KA35" s="38"/>
      <c r="KB35" s="38"/>
      <c r="KC35" s="38"/>
      <c r="KD35" s="38"/>
      <c r="KE35" s="38"/>
      <c r="KF35" s="38"/>
      <c r="KG35" s="38"/>
      <c r="KH35" s="38"/>
      <c r="KI35" s="38"/>
      <c r="KJ35" s="38"/>
      <c r="KK35" s="38"/>
      <c r="KL35" s="38"/>
      <c r="KM35" s="38"/>
      <c r="KN35" s="38"/>
      <c r="KO35" s="38"/>
      <c r="KP35" s="38"/>
      <c r="KQ35" s="38"/>
      <c r="KR35" s="38"/>
      <c r="KS35" s="38"/>
      <c r="KT35" s="38"/>
      <c r="KU35" s="38"/>
      <c r="KV35" s="38"/>
      <c r="KW35" s="38"/>
      <c r="KX35" s="38"/>
      <c r="KY35" s="38"/>
      <c r="KZ35" s="38"/>
      <c r="LA35" s="38"/>
      <c r="LB35" s="38"/>
      <c r="LC35" s="38"/>
      <c r="LD35" s="38"/>
      <c r="LE35" s="38"/>
      <c r="LF35" s="38"/>
    </row>
    <row r="36" spans="1:318" s="33" customFormat="1" ht="14.45" customHeight="1" thickBot="1">
      <c r="A36" s="38"/>
      <c r="B36" s="25"/>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126"/>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8"/>
      <c r="GC36" s="38"/>
      <c r="GD36" s="38"/>
      <c r="GE36" s="38"/>
      <c r="GF36" s="38"/>
      <c r="GG36" s="38"/>
      <c r="GH36" s="38"/>
      <c r="GI36" s="38"/>
      <c r="GJ36" s="38"/>
      <c r="GK36" s="38"/>
      <c r="GL36" s="38"/>
      <c r="GM36" s="38"/>
      <c r="GN36" s="38"/>
      <c r="GO36" s="38"/>
      <c r="GP36" s="38"/>
      <c r="GQ36" s="38"/>
      <c r="GR36" s="38"/>
      <c r="GS36" s="38"/>
      <c r="GT36" s="38"/>
      <c r="GU36" s="38"/>
      <c r="GV36" s="38"/>
      <c r="GW36" s="38"/>
      <c r="GX36" s="38"/>
      <c r="GY36" s="38"/>
      <c r="GZ36" s="38"/>
      <c r="HA36" s="38"/>
      <c r="HB36" s="38"/>
      <c r="HC36" s="38"/>
      <c r="HD36" s="38"/>
      <c r="HE36" s="38"/>
      <c r="HF36" s="38"/>
      <c r="HG36" s="38"/>
      <c r="HH36" s="38"/>
      <c r="HI36" s="38"/>
      <c r="HJ36" s="38"/>
      <c r="HK36" s="38"/>
      <c r="HL36" s="38"/>
      <c r="HM36" s="38"/>
      <c r="HN36" s="38"/>
      <c r="HO36" s="38"/>
      <c r="HP36" s="38"/>
      <c r="HQ36" s="38"/>
      <c r="HR36" s="38"/>
      <c r="HS36" s="38"/>
      <c r="HT36" s="38"/>
      <c r="HU36" s="38"/>
      <c r="HV36" s="38"/>
      <c r="HW36" s="38"/>
      <c r="HX36" s="38"/>
      <c r="HY36" s="38"/>
      <c r="HZ36" s="38"/>
      <c r="IA36" s="38"/>
      <c r="IB36" s="38"/>
      <c r="IC36" s="38"/>
      <c r="ID36" s="38"/>
      <c r="IE36" s="38"/>
      <c r="IF36" s="38"/>
      <c r="IG36" s="38"/>
      <c r="IH36" s="38"/>
      <c r="II36" s="38"/>
      <c r="IJ36" s="38"/>
      <c r="IK36" s="38"/>
      <c r="IL36" s="38"/>
      <c r="IM36" s="38"/>
      <c r="IN36" s="38"/>
      <c r="IO36" s="38"/>
      <c r="IP36" s="38"/>
      <c r="IQ36" s="38"/>
      <c r="IR36" s="38"/>
      <c r="IS36" s="38"/>
      <c r="IT36" s="38"/>
      <c r="IU36" s="38"/>
      <c r="IV36" s="38"/>
      <c r="IW36" s="38"/>
      <c r="IX36" s="38"/>
      <c r="IY36" s="38"/>
      <c r="IZ36" s="38"/>
      <c r="JA36" s="38"/>
      <c r="JB36" s="38"/>
      <c r="JC36" s="38"/>
      <c r="JD36" s="38"/>
      <c r="JE36" s="38"/>
      <c r="JF36" s="38"/>
      <c r="JG36" s="38"/>
      <c r="JH36" s="38"/>
      <c r="JI36" s="38"/>
      <c r="JJ36" s="38"/>
      <c r="JK36" s="38"/>
      <c r="JL36" s="38"/>
      <c r="JM36" s="38"/>
      <c r="JN36" s="38"/>
      <c r="JO36" s="38"/>
      <c r="JP36" s="38"/>
      <c r="JQ36" s="38"/>
      <c r="JR36" s="38"/>
      <c r="JS36" s="38"/>
      <c r="JT36" s="38"/>
      <c r="JU36" s="38"/>
      <c r="JV36" s="38"/>
      <c r="JW36" s="38"/>
      <c r="JX36" s="38"/>
      <c r="JY36" s="38"/>
      <c r="JZ36" s="38"/>
      <c r="KA36" s="38"/>
      <c r="KB36" s="38"/>
      <c r="KC36" s="38"/>
      <c r="KD36" s="38"/>
      <c r="KE36" s="38"/>
      <c r="KF36" s="38"/>
      <c r="KG36" s="38"/>
      <c r="KH36" s="38"/>
      <c r="KI36" s="38"/>
      <c r="KJ36" s="38"/>
      <c r="KK36" s="38"/>
      <c r="KL36" s="38"/>
      <c r="KM36" s="38"/>
      <c r="KN36" s="38"/>
      <c r="KO36" s="38"/>
      <c r="KP36" s="38"/>
      <c r="KQ36" s="38"/>
      <c r="KR36" s="38"/>
      <c r="KS36" s="38"/>
      <c r="KT36" s="38"/>
      <c r="KU36" s="38"/>
      <c r="KV36" s="38"/>
      <c r="KW36" s="38"/>
      <c r="KX36" s="38"/>
      <c r="KY36" s="38"/>
      <c r="KZ36" s="38"/>
      <c r="LA36" s="38"/>
      <c r="LB36" s="38"/>
      <c r="LC36" s="38"/>
      <c r="LD36" s="38"/>
      <c r="LE36" s="38"/>
      <c r="LF36" s="38"/>
    </row>
    <row r="37" spans="1:318" s="33" customFormat="1" ht="14.45" customHeight="1">
      <c r="A37" s="38"/>
      <c r="B37" s="28"/>
      <c r="C37" s="7" t="s">
        <v>60</v>
      </c>
      <c r="D37" s="103" t="str">
        <f>IFERROR(AVERAGE(D27:D35),"")</f>
        <v/>
      </c>
      <c r="E37" s="103" t="str">
        <f t="shared" ref="E37:L37" si="10">IFERROR(AVERAGE(E27:E35),"")</f>
        <v/>
      </c>
      <c r="F37" s="103" t="str">
        <f t="shared" si="10"/>
        <v/>
      </c>
      <c r="G37" s="103" t="str">
        <f t="shared" si="10"/>
        <v/>
      </c>
      <c r="H37" s="103" t="str">
        <f t="shared" si="10"/>
        <v/>
      </c>
      <c r="I37" s="103" t="str">
        <f t="shared" si="10"/>
        <v/>
      </c>
      <c r="J37" s="103" t="str">
        <f t="shared" si="10"/>
        <v/>
      </c>
      <c r="K37" s="103" t="str">
        <f t="shared" si="10"/>
        <v/>
      </c>
      <c r="L37" s="103" t="str">
        <f t="shared" si="10"/>
        <v/>
      </c>
      <c r="M37" s="40"/>
      <c r="N37" s="49"/>
      <c r="O37" s="7" t="s">
        <v>60</v>
      </c>
      <c r="P37" s="20" t="str">
        <f>IFERROR(AVERAGE(P27:P35),"")</f>
        <v/>
      </c>
      <c r="Q37" s="20" t="str">
        <f t="shared" ref="Q37:X37" si="11">IFERROR(AVERAGE(Q27:Q35),"")</f>
        <v/>
      </c>
      <c r="R37" s="20" t="str">
        <f t="shared" si="11"/>
        <v/>
      </c>
      <c r="S37" s="20" t="str">
        <f t="shared" si="11"/>
        <v/>
      </c>
      <c r="T37" s="20" t="str">
        <f t="shared" si="11"/>
        <v/>
      </c>
      <c r="U37" s="20" t="str">
        <f t="shared" si="11"/>
        <v/>
      </c>
      <c r="V37" s="20" t="str">
        <f t="shared" si="11"/>
        <v/>
      </c>
      <c r="W37" s="20" t="str">
        <f t="shared" si="11"/>
        <v/>
      </c>
      <c r="X37" s="20" t="str">
        <f t="shared" si="11"/>
        <v/>
      </c>
      <c r="Y37" s="40"/>
      <c r="Z37" s="49"/>
      <c r="AA37" s="7" t="s">
        <v>60</v>
      </c>
      <c r="AB37" s="20" t="str">
        <f>IFERROR(AVERAGE(AB27:AB34),"")</f>
        <v/>
      </c>
      <c r="AC37" s="20" t="str">
        <f t="shared" ref="AC37:AJ37" si="12">IFERROR(AVERAGE(AC27:AC34),"")</f>
        <v/>
      </c>
      <c r="AD37" s="20" t="str">
        <f t="shared" si="12"/>
        <v/>
      </c>
      <c r="AE37" s="20" t="str">
        <f t="shared" si="12"/>
        <v/>
      </c>
      <c r="AF37" s="20" t="str">
        <f t="shared" si="12"/>
        <v/>
      </c>
      <c r="AG37" s="20" t="str">
        <f t="shared" si="12"/>
        <v/>
      </c>
      <c r="AH37" s="20" t="str">
        <f t="shared" si="12"/>
        <v/>
      </c>
      <c r="AI37" s="20" t="str">
        <f t="shared" si="12"/>
        <v/>
      </c>
      <c r="AJ37" s="127" t="str">
        <f t="shared" si="12"/>
        <v/>
      </c>
      <c r="AK37" s="40"/>
      <c r="AL37" s="49"/>
      <c r="AM37" s="7" t="s">
        <v>60</v>
      </c>
      <c r="AN37" s="7" t="str">
        <f>IFERROR(AVERAGE(AN27:AN34),"")</f>
        <v/>
      </c>
      <c r="AO37" s="7" t="str">
        <f t="shared" ref="AO37:AV37" si="13">IFERROR(AVERAGE(AO27:AO34),"")</f>
        <v/>
      </c>
      <c r="AP37" s="7" t="str">
        <f t="shared" si="13"/>
        <v/>
      </c>
      <c r="AQ37" s="7" t="str">
        <f t="shared" si="13"/>
        <v/>
      </c>
      <c r="AR37" s="7" t="str">
        <f t="shared" si="13"/>
        <v/>
      </c>
      <c r="AS37" s="7" t="str">
        <f t="shared" si="13"/>
        <v/>
      </c>
      <c r="AT37" s="7" t="str">
        <f t="shared" si="13"/>
        <v/>
      </c>
      <c r="AU37" s="7" t="str">
        <f t="shared" si="13"/>
        <v/>
      </c>
      <c r="AV37" s="7" t="str">
        <f t="shared" si="13"/>
        <v/>
      </c>
      <c r="AW37" s="40"/>
      <c r="AX37" s="49"/>
      <c r="AY37" s="7" t="s">
        <v>60</v>
      </c>
      <c r="AZ37" s="7" t="str">
        <f>IFERROR(AVERAGE(AZ27:AZ34),"")</f>
        <v/>
      </c>
      <c r="BA37" s="7" t="str">
        <f t="shared" ref="BA37:BH37" si="14">IFERROR(AVERAGE(BA27:BA34),"")</f>
        <v/>
      </c>
      <c r="BB37" s="7" t="str">
        <f t="shared" si="14"/>
        <v/>
      </c>
      <c r="BC37" s="7" t="str">
        <f t="shared" si="14"/>
        <v/>
      </c>
      <c r="BD37" s="7" t="str">
        <f t="shared" si="14"/>
        <v/>
      </c>
      <c r="BE37" s="7" t="str">
        <f t="shared" si="14"/>
        <v/>
      </c>
      <c r="BF37" s="7" t="str">
        <f t="shared" si="14"/>
        <v/>
      </c>
      <c r="BG37" s="7" t="str">
        <f t="shared" si="14"/>
        <v/>
      </c>
      <c r="BH37" s="7" t="str">
        <f t="shared" si="14"/>
        <v/>
      </c>
      <c r="BI37" s="40"/>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c r="IW37" s="38"/>
      <c r="IX37" s="38"/>
      <c r="IY37" s="38"/>
      <c r="IZ37" s="38"/>
      <c r="JA37" s="38"/>
      <c r="JB37" s="38"/>
      <c r="JC37" s="38"/>
      <c r="JD37" s="38"/>
      <c r="JE37" s="38"/>
      <c r="JF37" s="38"/>
      <c r="JG37" s="38"/>
      <c r="JH37" s="38"/>
      <c r="JI37" s="38"/>
      <c r="JJ37" s="38"/>
      <c r="JK37" s="38"/>
      <c r="JL37" s="38"/>
      <c r="JM37" s="38"/>
      <c r="JN37" s="38"/>
      <c r="JO37" s="38"/>
      <c r="JP37" s="38"/>
      <c r="JQ37" s="38"/>
      <c r="JR37" s="38"/>
      <c r="JS37" s="38"/>
      <c r="JT37" s="38"/>
      <c r="JU37" s="38"/>
      <c r="JV37" s="38"/>
      <c r="JW37" s="38"/>
      <c r="JX37" s="38"/>
      <c r="JY37" s="38"/>
      <c r="JZ37" s="38"/>
      <c r="KA37" s="38"/>
      <c r="KB37" s="38"/>
      <c r="KC37" s="38"/>
      <c r="KD37" s="38"/>
      <c r="KE37" s="38"/>
      <c r="KF37" s="38"/>
      <c r="KG37" s="38"/>
      <c r="KH37" s="38"/>
      <c r="KI37" s="38"/>
      <c r="KJ37" s="38"/>
      <c r="KK37" s="38"/>
      <c r="KL37" s="38"/>
      <c r="KM37" s="38"/>
      <c r="KN37" s="38"/>
      <c r="KO37" s="38"/>
      <c r="KP37" s="38"/>
      <c r="KQ37" s="38"/>
      <c r="KR37" s="38"/>
      <c r="KS37" s="38"/>
      <c r="KT37" s="38"/>
      <c r="KU37" s="38"/>
      <c r="KV37" s="38"/>
      <c r="KW37" s="38"/>
      <c r="KX37" s="38"/>
      <c r="KY37" s="38"/>
      <c r="KZ37" s="38"/>
      <c r="LA37" s="38"/>
      <c r="LB37" s="38"/>
      <c r="LC37" s="38"/>
      <c r="LD37" s="38"/>
      <c r="LE37" s="38"/>
      <c r="LF37" s="38"/>
    </row>
    <row r="38" spans="1:318" s="33" customFormat="1" ht="15.75" thickBot="1">
      <c r="A38" s="38"/>
      <c r="B38" s="25"/>
      <c r="C38" s="6" t="s">
        <v>61</v>
      </c>
      <c r="D38" s="6">
        <f>SUM(D27:D34)</f>
        <v>0</v>
      </c>
      <c r="E38" s="6">
        <f>SUM(E27:E34)</f>
        <v>0</v>
      </c>
      <c r="F38" s="6">
        <f>SUM(F27:F34)</f>
        <v>0</v>
      </c>
      <c r="G38" s="6">
        <f t="shared" ref="G38:L38" si="15">SUM(G27:G34)</f>
        <v>0</v>
      </c>
      <c r="H38" s="6">
        <f t="shared" si="15"/>
        <v>0</v>
      </c>
      <c r="I38" s="6">
        <f t="shared" si="15"/>
        <v>0</v>
      </c>
      <c r="J38" s="6">
        <f t="shared" si="15"/>
        <v>0</v>
      </c>
      <c r="K38" s="6">
        <f t="shared" si="15"/>
        <v>0</v>
      </c>
      <c r="L38" s="6">
        <f t="shared" si="15"/>
        <v>0</v>
      </c>
      <c r="M38" s="38"/>
      <c r="N38" s="39"/>
      <c r="O38" s="6" t="s">
        <v>61</v>
      </c>
      <c r="P38" s="6">
        <f>SUM(P27:P34)</f>
        <v>0</v>
      </c>
      <c r="Q38" s="6">
        <f>SUM(Q27:Q34)</f>
        <v>0</v>
      </c>
      <c r="R38" s="6">
        <f>SUM(R27:R34)</f>
        <v>0</v>
      </c>
      <c r="S38" s="6">
        <f t="shared" ref="S38:X38" si="16">SUM(S27:S34)</f>
        <v>0</v>
      </c>
      <c r="T38" s="6">
        <f t="shared" si="16"/>
        <v>0</v>
      </c>
      <c r="U38" s="6">
        <f t="shared" si="16"/>
        <v>0</v>
      </c>
      <c r="V38" s="6">
        <f t="shared" si="16"/>
        <v>0</v>
      </c>
      <c r="W38" s="6">
        <f t="shared" si="16"/>
        <v>0</v>
      </c>
      <c r="X38" s="6">
        <f t="shared" si="16"/>
        <v>0</v>
      </c>
      <c r="Y38" s="38"/>
      <c r="Z38" s="39"/>
      <c r="AA38" s="6" t="s">
        <v>61</v>
      </c>
      <c r="AB38" s="6">
        <f>SUM(AB27:AB34)</f>
        <v>0</v>
      </c>
      <c r="AC38" s="6">
        <f>SUM(AC27:AC34)</f>
        <v>0</v>
      </c>
      <c r="AD38" s="6">
        <f>SUM(AD27:AD34)</f>
        <v>0</v>
      </c>
      <c r="AE38" s="6">
        <f t="shared" ref="AE38:AJ38" si="17">SUM(AE27:AE34)</f>
        <v>0</v>
      </c>
      <c r="AF38" s="6">
        <f t="shared" si="17"/>
        <v>0</v>
      </c>
      <c r="AG38" s="6">
        <f t="shared" si="17"/>
        <v>0</v>
      </c>
      <c r="AH38" s="6">
        <f t="shared" si="17"/>
        <v>0</v>
      </c>
      <c r="AI38" s="6">
        <f t="shared" si="17"/>
        <v>0</v>
      </c>
      <c r="AJ38" s="128">
        <f t="shared" si="17"/>
        <v>0</v>
      </c>
      <c r="AK38" s="38"/>
      <c r="AL38" s="39"/>
      <c r="AM38" s="6" t="s">
        <v>61</v>
      </c>
      <c r="AN38" s="6">
        <f>SUM(AN27:AN34)</f>
        <v>0</v>
      </c>
      <c r="AO38" s="6">
        <f>SUM(AO27:AO34)</f>
        <v>0</v>
      </c>
      <c r="AP38" s="6">
        <f>SUM(AP27:AP34)</f>
        <v>0</v>
      </c>
      <c r="AQ38" s="6">
        <f t="shared" ref="AQ38:AV38" si="18">SUM(AQ27:AQ34)</f>
        <v>0</v>
      </c>
      <c r="AR38" s="6">
        <f t="shared" si="18"/>
        <v>0</v>
      </c>
      <c r="AS38" s="6">
        <f t="shared" si="18"/>
        <v>0</v>
      </c>
      <c r="AT38" s="6">
        <f t="shared" si="18"/>
        <v>0</v>
      </c>
      <c r="AU38" s="6">
        <f t="shared" si="18"/>
        <v>0</v>
      </c>
      <c r="AV38" s="6">
        <f t="shared" si="18"/>
        <v>0</v>
      </c>
      <c r="AW38" s="38"/>
      <c r="AX38" s="39"/>
      <c r="AY38" s="6" t="s">
        <v>61</v>
      </c>
      <c r="AZ38" s="6">
        <f>SUM(AZ27:AZ34)</f>
        <v>0</v>
      </c>
      <c r="BA38" s="6">
        <f>SUM(BA27:BA34)</f>
        <v>0</v>
      </c>
      <c r="BB38" s="6">
        <f>SUM(BB27:BB34)</f>
        <v>0</v>
      </c>
      <c r="BC38" s="6">
        <f t="shared" ref="BC38:BH38" si="19">SUM(BC27:BC34)</f>
        <v>0</v>
      </c>
      <c r="BD38" s="6">
        <f t="shared" si="19"/>
        <v>0</v>
      </c>
      <c r="BE38" s="6">
        <f t="shared" si="19"/>
        <v>0</v>
      </c>
      <c r="BF38" s="6">
        <f t="shared" si="19"/>
        <v>0</v>
      </c>
      <c r="BG38" s="6">
        <f t="shared" si="19"/>
        <v>0</v>
      </c>
      <c r="BH38" s="6">
        <f t="shared" si="19"/>
        <v>0</v>
      </c>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c r="FJ38" s="38"/>
      <c r="FK38" s="38"/>
      <c r="FL38" s="38"/>
      <c r="FM38" s="38"/>
      <c r="FN38" s="38"/>
      <c r="FO38" s="38"/>
      <c r="FP38" s="38"/>
      <c r="FQ38" s="38"/>
      <c r="FR38" s="38"/>
      <c r="FS38" s="38"/>
      <c r="FT38" s="38"/>
      <c r="FU38" s="38"/>
      <c r="FV38" s="38"/>
      <c r="FW38" s="38"/>
      <c r="FX38" s="38"/>
      <c r="FY38" s="38"/>
      <c r="FZ38" s="38"/>
      <c r="GA38" s="38"/>
      <c r="GB38" s="38"/>
      <c r="GC38" s="38"/>
      <c r="GD38" s="38"/>
      <c r="GE38" s="38"/>
      <c r="GF38" s="38"/>
      <c r="GG38" s="38"/>
      <c r="GH38" s="38"/>
      <c r="GI38" s="38"/>
      <c r="GJ38" s="38"/>
      <c r="GK38" s="38"/>
      <c r="GL38" s="38"/>
      <c r="GM38" s="38"/>
      <c r="GN38" s="38"/>
      <c r="GO38" s="38"/>
      <c r="GP38" s="38"/>
      <c r="GQ38" s="38"/>
      <c r="GR38" s="38"/>
      <c r="GS38" s="38"/>
      <c r="GT38" s="38"/>
      <c r="GU38" s="38"/>
      <c r="GV38" s="38"/>
      <c r="GW38" s="38"/>
      <c r="GX38" s="38"/>
      <c r="GY38" s="38"/>
      <c r="GZ38" s="38"/>
      <c r="HA38" s="38"/>
      <c r="HB38" s="38"/>
      <c r="HC38" s="38"/>
      <c r="HD38" s="38"/>
      <c r="HE38" s="38"/>
      <c r="HF38" s="38"/>
      <c r="HG38" s="38"/>
      <c r="HH38" s="38"/>
      <c r="HI38" s="38"/>
      <c r="HJ38" s="38"/>
      <c r="HK38" s="38"/>
      <c r="HL38" s="38"/>
      <c r="HM38" s="38"/>
      <c r="HN38" s="38"/>
      <c r="HO38" s="38"/>
      <c r="HP38" s="38"/>
      <c r="HQ38" s="38"/>
      <c r="HR38" s="38"/>
      <c r="HS38" s="38"/>
      <c r="HT38" s="38"/>
      <c r="HU38" s="38"/>
      <c r="HV38" s="38"/>
      <c r="HW38" s="38"/>
      <c r="HX38" s="38"/>
      <c r="HY38" s="38"/>
      <c r="HZ38" s="38"/>
      <c r="IA38" s="38"/>
      <c r="IB38" s="38"/>
      <c r="IC38" s="38"/>
      <c r="ID38" s="38"/>
      <c r="IE38" s="38"/>
      <c r="IF38" s="38"/>
      <c r="IG38" s="38"/>
      <c r="IH38" s="38"/>
      <c r="II38" s="38"/>
      <c r="IJ38" s="38"/>
      <c r="IK38" s="38"/>
      <c r="IL38" s="38"/>
      <c r="IM38" s="38"/>
      <c r="IN38" s="38"/>
      <c r="IO38" s="38"/>
      <c r="IP38" s="38"/>
      <c r="IQ38" s="38"/>
      <c r="IR38" s="38"/>
      <c r="IS38" s="38"/>
      <c r="IT38" s="38"/>
      <c r="IU38" s="38"/>
      <c r="IV38" s="38"/>
      <c r="IW38" s="38"/>
      <c r="IX38" s="38"/>
      <c r="IY38" s="38"/>
      <c r="IZ38" s="38"/>
      <c r="JA38" s="38"/>
      <c r="JB38" s="38"/>
      <c r="JC38" s="38"/>
      <c r="JD38" s="38"/>
      <c r="JE38" s="38"/>
      <c r="JF38" s="38"/>
      <c r="JG38" s="38"/>
      <c r="JH38" s="38"/>
      <c r="JI38" s="38"/>
      <c r="JJ38" s="38"/>
      <c r="JK38" s="38"/>
      <c r="JL38" s="38"/>
      <c r="JM38" s="38"/>
      <c r="JN38" s="38"/>
      <c r="JO38" s="38"/>
      <c r="JP38" s="38"/>
      <c r="JQ38" s="38"/>
      <c r="JR38" s="38"/>
      <c r="JS38" s="38"/>
      <c r="JT38" s="38"/>
      <c r="JU38" s="38"/>
      <c r="JV38" s="38"/>
      <c r="JW38" s="38"/>
      <c r="JX38" s="38"/>
      <c r="JY38" s="38"/>
      <c r="JZ38" s="38"/>
      <c r="KA38" s="38"/>
      <c r="KB38" s="38"/>
      <c r="KC38" s="38"/>
      <c r="KD38" s="38"/>
      <c r="KE38" s="38"/>
      <c r="KF38" s="38"/>
      <c r="KG38" s="38"/>
      <c r="KH38" s="38"/>
      <c r="KI38" s="38"/>
      <c r="KJ38" s="38"/>
      <c r="KK38" s="38"/>
      <c r="KL38" s="38"/>
      <c r="KM38" s="38"/>
      <c r="KN38" s="38"/>
      <c r="KO38" s="38"/>
      <c r="KP38" s="38"/>
      <c r="KQ38" s="38"/>
      <c r="KR38" s="38"/>
      <c r="KS38" s="38"/>
      <c r="KT38" s="38"/>
      <c r="KU38" s="38"/>
      <c r="KV38" s="38"/>
      <c r="KW38" s="38"/>
      <c r="KX38" s="38"/>
      <c r="KY38" s="38"/>
      <c r="KZ38" s="38"/>
      <c r="LA38" s="38"/>
      <c r="LB38" s="38"/>
      <c r="LC38" s="38"/>
      <c r="LD38" s="38"/>
      <c r="LE38" s="38"/>
      <c r="LF38" s="38"/>
    </row>
    <row r="39" spans="1:318" s="33" customFormat="1" ht="15.75" thickBot="1">
      <c r="A39" s="38"/>
      <c r="B39" s="25"/>
      <c r="C39" s="38"/>
      <c r="D39" s="255" t="s">
        <v>62</v>
      </c>
      <c r="E39" s="256"/>
      <c r="F39" s="256"/>
      <c r="G39" s="252" t="str">
        <f>IFERROR(IF((SUM(D$27:F$34) / (3*COUNT(D$27:F$34))) &gt;='Student Summary'!$K22, "YES", "NO"), "")</f>
        <v/>
      </c>
      <c r="H39" s="253"/>
      <c r="I39" s="40"/>
      <c r="J39" s="40"/>
      <c r="K39" s="40"/>
      <c r="L39" s="40"/>
      <c r="M39" s="38"/>
      <c r="N39" s="39"/>
      <c r="O39" s="38"/>
      <c r="P39" s="255" t="s">
        <v>62</v>
      </c>
      <c r="Q39" s="256"/>
      <c r="R39" s="256"/>
      <c r="S39" s="252" t="str">
        <f>IFERROR(IF((SUM(P$27:R$34) / (3*COUNT(P$27:R$34))) &gt;='Student Summary'!$K22, "YES", "NO"), "")</f>
        <v/>
      </c>
      <c r="T39" s="253"/>
      <c r="U39" s="40"/>
      <c r="V39" s="40"/>
      <c r="W39" s="40"/>
      <c r="X39" s="40"/>
      <c r="Y39" s="38"/>
      <c r="Z39" s="39"/>
      <c r="AA39" s="38"/>
      <c r="AB39" s="255" t="s">
        <v>62</v>
      </c>
      <c r="AC39" s="256"/>
      <c r="AD39" s="256"/>
      <c r="AE39" s="252" t="str">
        <f>IFERROR(IF((SUM(AB$27:AD$34) / (3*COUNT(AB$27:AD$34))) &gt;='Student Summary'!$K22, "YES", "NO"), "")</f>
        <v/>
      </c>
      <c r="AF39" s="253"/>
      <c r="AG39" s="40"/>
      <c r="AH39" s="40"/>
      <c r="AI39" s="40"/>
      <c r="AJ39" s="109"/>
      <c r="AK39" s="38"/>
      <c r="AL39" s="39"/>
      <c r="AM39" s="38"/>
      <c r="AN39" s="255" t="s">
        <v>62</v>
      </c>
      <c r="AO39" s="256"/>
      <c r="AP39" s="256"/>
      <c r="AQ39" s="252" t="str">
        <f>IFERROR(IF((SUM(AN$27:AP$34) / (3*COUNT(AN$27:AP$34))) &gt;='Student Summary'!$K22, "YES", "NO"), "")</f>
        <v/>
      </c>
      <c r="AR39" s="253"/>
      <c r="AS39" s="40"/>
      <c r="AT39" s="40"/>
      <c r="AU39" s="40"/>
      <c r="AV39" s="40"/>
      <c r="AW39" s="38"/>
      <c r="AX39" s="39"/>
      <c r="AY39" s="38"/>
      <c r="AZ39" s="255" t="s">
        <v>62</v>
      </c>
      <c r="BA39" s="256"/>
      <c r="BB39" s="256"/>
      <c r="BC39" s="252" t="str">
        <f>IFERROR(IF((SUM(AZ$27:BB$34) / (3*COUNT(AZ$27:BB$34))) &gt;='Student Summary'!$K22, "YES", "NO"), "")</f>
        <v/>
      </c>
      <c r="BD39" s="253"/>
      <c r="BE39" s="40"/>
      <c r="BF39" s="40"/>
      <c r="BG39" s="40"/>
      <c r="BH39" s="40"/>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c r="EY39" s="38"/>
      <c r="EZ39" s="38"/>
      <c r="FA39" s="38"/>
      <c r="FB39" s="38"/>
      <c r="FC39" s="38"/>
      <c r="FD39" s="38"/>
      <c r="FE39" s="38"/>
      <c r="FF39" s="38"/>
      <c r="FG39" s="38"/>
      <c r="FH39" s="38"/>
      <c r="FI39" s="38"/>
      <c r="FJ39" s="38"/>
      <c r="FK39" s="38"/>
      <c r="FL39" s="38"/>
      <c r="FM39" s="38"/>
      <c r="FN39" s="38"/>
      <c r="FO39" s="38"/>
      <c r="FP39" s="38"/>
      <c r="FQ39" s="38"/>
      <c r="FR39" s="38"/>
      <c r="FS39" s="38"/>
      <c r="FT39" s="38"/>
      <c r="FU39" s="38"/>
      <c r="FV39" s="38"/>
      <c r="FW39" s="38"/>
      <c r="FX39" s="38"/>
      <c r="FY39" s="38"/>
      <c r="FZ39" s="38"/>
      <c r="GA39" s="38"/>
      <c r="GB39" s="38"/>
      <c r="GC39" s="38"/>
      <c r="GD39" s="38"/>
      <c r="GE39" s="38"/>
      <c r="GF39" s="38"/>
      <c r="GG39" s="38"/>
      <c r="GH39" s="38"/>
      <c r="GI39" s="38"/>
      <c r="GJ39" s="38"/>
      <c r="GK39" s="38"/>
      <c r="GL39" s="38"/>
      <c r="GM39" s="38"/>
      <c r="GN39" s="38"/>
      <c r="GO39" s="38"/>
      <c r="GP39" s="38"/>
      <c r="GQ39" s="38"/>
      <c r="GR39" s="38"/>
      <c r="GS39" s="38"/>
      <c r="GT39" s="38"/>
      <c r="GU39" s="38"/>
      <c r="GV39" s="38"/>
      <c r="GW39" s="38"/>
      <c r="GX39" s="38"/>
      <c r="GY39" s="38"/>
      <c r="GZ39" s="38"/>
      <c r="HA39" s="38"/>
      <c r="HB39" s="38"/>
      <c r="HC39" s="38"/>
      <c r="HD39" s="38"/>
      <c r="HE39" s="38"/>
      <c r="HF39" s="38"/>
      <c r="HG39" s="38"/>
      <c r="HH39" s="38"/>
      <c r="HI39" s="38"/>
      <c r="HJ39" s="38"/>
      <c r="HK39" s="38"/>
      <c r="HL39" s="38"/>
      <c r="HM39" s="38"/>
      <c r="HN39" s="38"/>
      <c r="HO39" s="38"/>
      <c r="HP39" s="38"/>
      <c r="HQ39" s="38"/>
      <c r="HR39" s="38"/>
      <c r="HS39" s="38"/>
      <c r="HT39" s="38"/>
      <c r="HU39" s="38"/>
      <c r="HV39" s="38"/>
      <c r="HW39" s="38"/>
      <c r="HX39" s="38"/>
      <c r="HY39" s="38"/>
      <c r="HZ39" s="38"/>
      <c r="IA39" s="38"/>
      <c r="IB39" s="38"/>
      <c r="IC39" s="38"/>
      <c r="ID39" s="38"/>
      <c r="IE39" s="38"/>
      <c r="IF39" s="38"/>
      <c r="IG39" s="38"/>
      <c r="IH39" s="38"/>
      <c r="II39" s="38"/>
      <c r="IJ39" s="38"/>
      <c r="IK39" s="38"/>
      <c r="IL39" s="38"/>
      <c r="IM39" s="38"/>
      <c r="IN39" s="38"/>
      <c r="IO39" s="38"/>
      <c r="IP39" s="38"/>
      <c r="IQ39" s="38"/>
      <c r="IR39" s="38"/>
      <c r="IS39" s="38"/>
      <c r="IT39" s="38"/>
      <c r="IU39" s="38"/>
      <c r="IV39" s="38"/>
      <c r="IW39" s="38"/>
      <c r="IX39" s="38"/>
      <c r="IY39" s="38"/>
      <c r="IZ39" s="38"/>
      <c r="JA39" s="38"/>
      <c r="JB39" s="38"/>
      <c r="JC39" s="38"/>
      <c r="JD39" s="38"/>
      <c r="JE39" s="38"/>
      <c r="JF39" s="38"/>
      <c r="JG39" s="38"/>
      <c r="JH39" s="38"/>
      <c r="JI39" s="38"/>
      <c r="JJ39" s="38"/>
      <c r="JK39" s="38"/>
      <c r="JL39" s="38"/>
      <c r="JM39" s="38"/>
      <c r="JN39" s="38"/>
      <c r="JO39" s="38"/>
      <c r="JP39" s="38"/>
      <c r="JQ39" s="38"/>
      <c r="JR39" s="38"/>
      <c r="JS39" s="38"/>
      <c r="JT39" s="38"/>
      <c r="JU39" s="38"/>
      <c r="JV39" s="38"/>
      <c r="JW39" s="38"/>
      <c r="JX39" s="38"/>
      <c r="JY39" s="38"/>
      <c r="JZ39" s="38"/>
      <c r="KA39" s="38"/>
      <c r="KB39" s="38"/>
      <c r="KC39" s="38"/>
      <c r="KD39" s="38"/>
      <c r="KE39" s="38"/>
      <c r="KF39" s="38"/>
      <c r="KG39" s="38"/>
      <c r="KH39" s="38"/>
      <c r="KI39" s="38"/>
      <c r="KJ39" s="38"/>
      <c r="KK39" s="38"/>
      <c r="KL39" s="38"/>
      <c r="KM39" s="38"/>
      <c r="KN39" s="38"/>
      <c r="KO39" s="38"/>
      <c r="KP39" s="38"/>
      <c r="KQ39" s="38"/>
      <c r="KR39" s="38"/>
      <c r="KS39" s="38"/>
      <c r="KT39" s="38"/>
      <c r="KU39" s="38"/>
      <c r="KV39" s="38"/>
      <c r="KW39" s="38"/>
      <c r="KX39" s="38"/>
      <c r="KY39" s="38"/>
      <c r="KZ39" s="38"/>
      <c r="LA39" s="38"/>
      <c r="LB39" s="38"/>
      <c r="LC39" s="38"/>
      <c r="LD39" s="38"/>
      <c r="LE39" s="38"/>
      <c r="LF39" s="38"/>
    </row>
    <row r="40" spans="1:318" s="33" customFormat="1" ht="15.75" thickBot="1">
      <c r="A40" s="38"/>
      <c r="B40" s="50"/>
      <c r="C40" s="38"/>
      <c r="D40" s="257" t="s">
        <v>63</v>
      </c>
      <c r="E40" s="258"/>
      <c r="F40" s="258"/>
      <c r="G40" s="252" t="str">
        <f>IFERROR(IF((SUM(D$27:F$34) / (3*COUNT(D$27:F$34))) &gt;='Student Summary'!$K23, "YES", "NO"), "")</f>
        <v/>
      </c>
      <c r="H40" s="253"/>
      <c r="I40" s="40"/>
      <c r="J40" s="40"/>
      <c r="K40" s="40"/>
      <c r="L40" s="40"/>
      <c r="M40" s="38"/>
      <c r="N40" s="38"/>
      <c r="O40" s="38"/>
      <c r="P40" s="257" t="s">
        <v>63</v>
      </c>
      <c r="Q40" s="258"/>
      <c r="R40" s="258"/>
      <c r="S40" s="252" t="str">
        <f>IFERROR(IF((SUM(P$27:R$34) / (3*COUNT(P$27:R$34))) &gt;='Student Summary'!$K23, "YES", "NO"), "")</f>
        <v/>
      </c>
      <c r="T40" s="253"/>
      <c r="U40" s="40"/>
      <c r="V40" s="40"/>
      <c r="W40" s="40"/>
      <c r="X40" s="40"/>
      <c r="Y40" s="38"/>
      <c r="Z40" s="38"/>
      <c r="AA40" s="38"/>
      <c r="AB40" s="257" t="s">
        <v>63</v>
      </c>
      <c r="AC40" s="258"/>
      <c r="AD40" s="258"/>
      <c r="AE40" s="252" t="str">
        <f>IFERROR(IF((SUM(AB$27:AD$34) / (3*COUNT(AB$27:AD$34))) &gt;='Student Summary'!$K23, "YES", "NO"), "")</f>
        <v/>
      </c>
      <c r="AF40" s="253"/>
      <c r="AG40" s="40"/>
      <c r="AH40" s="40"/>
      <c r="AI40" s="40"/>
      <c r="AJ40" s="109"/>
      <c r="AK40" s="38"/>
      <c r="AL40" s="38"/>
      <c r="AM40" s="38"/>
      <c r="AN40" s="257" t="s">
        <v>63</v>
      </c>
      <c r="AO40" s="258"/>
      <c r="AP40" s="258"/>
      <c r="AQ40" s="252" t="str">
        <f>IFERROR(IF((SUM(AN$27:AP$34) / (3*COUNT(AN$27:AP$34))) &gt;='Student Summary'!$K23, "YES", "NO"), "")</f>
        <v/>
      </c>
      <c r="AR40" s="253"/>
      <c r="AS40" s="40"/>
      <c r="AT40" s="40"/>
      <c r="AU40" s="40"/>
      <c r="AV40" s="40"/>
      <c r="AW40" s="38"/>
      <c r="AX40" s="38"/>
      <c r="AY40" s="38"/>
      <c r="AZ40" s="257" t="s">
        <v>63</v>
      </c>
      <c r="BA40" s="258"/>
      <c r="BB40" s="258"/>
      <c r="BC40" s="252" t="str">
        <f>IFERROR(IF((SUM(AZ$27:BB$34) / (3*COUNT(AZ$27:BB$34))) &gt;='Student Summary'!$K23, "YES", "NO"), "")</f>
        <v/>
      </c>
      <c r="BD40" s="253"/>
      <c r="BE40" s="40"/>
      <c r="BF40" s="40"/>
      <c r="BG40" s="40"/>
      <c r="BH40" s="40"/>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c r="EY40" s="38"/>
      <c r="EZ40" s="38"/>
      <c r="FA40" s="38"/>
      <c r="FB40" s="38"/>
      <c r="FC40" s="38"/>
      <c r="FD40" s="38"/>
      <c r="FE40" s="38"/>
      <c r="FF40" s="38"/>
      <c r="FG40" s="38"/>
      <c r="FH40" s="38"/>
      <c r="FI40" s="38"/>
      <c r="FJ40" s="38"/>
      <c r="FK40" s="38"/>
      <c r="FL40" s="38"/>
      <c r="FM40" s="38"/>
      <c r="FN40" s="38"/>
      <c r="FO40" s="38"/>
      <c r="FP40" s="38"/>
      <c r="FQ40" s="38"/>
      <c r="FR40" s="38"/>
      <c r="FS40" s="38"/>
      <c r="FT40" s="38"/>
      <c r="FU40" s="38"/>
      <c r="FV40" s="38"/>
      <c r="FW40" s="38"/>
      <c r="FX40" s="38"/>
      <c r="FY40" s="38"/>
      <c r="FZ40" s="38"/>
      <c r="GA40" s="38"/>
      <c r="GB40" s="38"/>
      <c r="GC40" s="38"/>
      <c r="GD40" s="38"/>
      <c r="GE40" s="38"/>
      <c r="GF40" s="38"/>
      <c r="GG40" s="38"/>
      <c r="GH40" s="38"/>
      <c r="GI40" s="38"/>
      <c r="GJ40" s="38"/>
      <c r="GK40" s="38"/>
      <c r="GL40" s="38"/>
      <c r="GM40" s="38"/>
      <c r="GN40" s="38"/>
      <c r="GO40" s="38"/>
      <c r="GP40" s="38"/>
      <c r="GQ40" s="38"/>
      <c r="GR40" s="38"/>
      <c r="GS40" s="38"/>
      <c r="GT40" s="38"/>
      <c r="GU40" s="38"/>
      <c r="GV40" s="38"/>
      <c r="GW40" s="38"/>
      <c r="GX40" s="38"/>
      <c r="GY40" s="38"/>
      <c r="GZ40" s="38"/>
      <c r="HA40" s="38"/>
      <c r="HB40" s="38"/>
      <c r="HC40" s="38"/>
      <c r="HD40" s="38"/>
      <c r="HE40" s="38"/>
      <c r="HF40" s="38"/>
      <c r="HG40" s="38"/>
      <c r="HH40" s="38"/>
      <c r="HI40" s="38"/>
      <c r="HJ40" s="38"/>
      <c r="HK40" s="38"/>
      <c r="HL40" s="38"/>
      <c r="HM40" s="38"/>
      <c r="HN40" s="38"/>
      <c r="HO40" s="38"/>
      <c r="HP40" s="38"/>
      <c r="HQ40" s="38"/>
      <c r="HR40" s="38"/>
      <c r="HS40" s="38"/>
      <c r="HT40" s="38"/>
      <c r="HU40" s="38"/>
      <c r="HV40" s="38"/>
      <c r="HW40" s="38"/>
      <c r="HX40" s="38"/>
      <c r="HY40" s="38"/>
      <c r="HZ40" s="38"/>
      <c r="IA40" s="38"/>
      <c r="IB40" s="38"/>
      <c r="IC40" s="38"/>
      <c r="ID40" s="38"/>
      <c r="IE40" s="38"/>
      <c r="IF40" s="38"/>
      <c r="IG40" s="38"/>
      <c r="IH40" s="38"/>
      <c r="II40" s="38"/>
      <c r="IJ40" s="38"/>
      <c r="IK40" s="38"/>
      <c r="IL40" s="38"/>
      <c r="IM40" s="38"/>
      <c r="IN40" s="38"/>
      <c r="IO40" s="38"/>
      <c r="IP40" s="38"/>
      <c r="IQ40" s="38"/>
      <c r="IR40" s="38"/>
      <c r="IS40" s="38"/>
      <c r="IT40" s="38"/>
      <c r="IU40" s="38"/>
      <c r="IV40" s="38"/>
      <c r="IW40" s="38"/>
      <c r="IX40" s="38"/>
      <c r="IY40" s="38"/>
      <c r="IZ40" s="38"/>
      <c r="JA40" s="38"/>
      <c r="JB40" s="38"/>
      <c r="JC40" s="38"/>
      <c r="JD40" s="38"/>
      <c r="JE40" s="38"/>
      <c r="JF40" s="38"/>
      <c r="JG40" s="38"/>
      <c r="JH40" s="38"/>
      <c r="JI40" s="38"/>
      <c r="JJ40" s="38"/>
      <c r="JK40" s="38"/>
      <c r="JL40" s="38"/>
      <c r="JM40" s="38"/>
      <c r="JN40" s="38"/>
      <c r="JO40" s="38"/>
      <c r="JP40" s="38"/>
      <c r="JQ40" s="38"/>
      <c r="JR40" s="38"/>
      <c r="JS40" s="38"/>
      <c r="JT40" s="38"/>
      <c r="JU40" s="38"/>
      <c r="JV40" s="38"/>
      <c r="JW40" s="38"/>
      <c r="JX40" s="38"/>
      <c r="JY40" s="38"/>
      <c r="JZ40" s="38"/>
      <c r="KA40" s="38"/>
      <c r="KB40" s="38"/>
      <c r="KC40" s="38"/>
      <c r="KD40" s="38"/>
      <c r="KE40" s="38"/>
      <c r="KF40" s="38"/>
      <c r="KG40" s="38"/>
      <c r="KH40" s="38"/>
      <c r="KI40" s="38"/>
      <c r="KJ40" s="38"/>
      <c r="KK40" s="38"/>
      <c r="KL40" s="38"/>
      <c r="KM40" s="38"/>
      <c r="KN40" s="38"/>
      <c r="KO40" s="38"/>
      <c r="KP40" s="38"/>
      <c r="KQ40" s="38"/>
      <c r="KR40" s="38"/>
      <c r="KS40" s="38"/>
      <c r="KT40" s="38"/>
      <c r="KU40" s="38"/>
      <c r="KV40" s="38"/>
      <c r="KW40" s="38"/>
      <c r="KX40" s="38"/>
      <c r="KY40" s="38"/>
      <c r="KZ40" s="38"/>
      <c r="LA40" s="38"/>
      <c r="LB40" s="38"/>
      <c r="LC40" s="38"/>
      <c r="LD40" s="38"/>
      <c r="LE40" s="38"/>
      <c r="LF40" s="38"/>
    </row>
    <row r="41" spans="1:318" s="33" customFormat="1" ht="15.75" thickBot="1">
      <c r="A41" s="38"/>
      <c r="B41" s="50"/>
      <c r="C41" s="38"/>
      <c r="D41" s="257" t="s">
        <v>64</v>
      </c>
      <c r="E41" s="258"/>
      <c r="F41" s="258"/>
      <c r="G41" s="252" t="str">
        <f>IFERROR(IF((SUM(D$27:F$34) / (3*COUNT(D$27:F$34))) &gt;='Student Summary'!$K24, "YES", "NO"), "")</f>
        <v/>
      </c>
      <c r="H41" s="253"/>
      <c r="I41" s="40"/>
      <c r="J41" s="40"/>
      <c r="K41" s="40"/>
      <c r="L41" s="40"/>
      <c r="M41" s="38"/>
      <c r="N41" s="38"/>
      <c r="O41" s="38"/>
      <c r="P41" s="257" t="s">
        <v>64</v>
      </c>
      <c r="Q41" s="258"/>
      <c r="R41" s="258"/>
      <c r="S41" s="252" t="str">
        <f>IFERROR(IF((SUM(P$27:R$34) / (3*COUNT(P$27:R$34))) &gt;='Student Summary'!$K24, "YES", "NO"), "")</f>
        <v/>
      </c>
      <c r="T41" s="253"/>
      <c r="U41" s="40"/>
      <c r="V41" s="40"/>
      <c r="W41" s="40"/>
      <c r="X41" s="40"/>
      <c r="Y41" s="38"/>
      <c r="Z41" s="38"/>
      <c r="AA41" s="38"/>
      <c r="AB41" s="257" t="s">
        <v>64</v>
      </c>
      <c r="AC41" s="258"/>
      <c r="AD41" s="258"/>
      <c r="AE41" s="252" t="str">
        <f>IFERROR(IF((SUM(AB$27:AD$34) / (3*COUNT(AB$27:AD$34))) &gt;='Student Summary'!$K24, "YES", "NO"), "")</f>
        <v/>
      </c>
      <c r="AF41" s="253"/>
      <c r="AG41" s="40"/>
      <c r="AH41" s="40"/>
      <c r="AI41" s="40"/>
      <c r="AJ41" s="109"/>
      <c r="AK41" s="38"/>
      <c r="AL41" s="38"/>
      <c r="AM41" s="38"/>
      <c r="AN41" s="257" t="s">
        <v>64</v>
      </c>
      <c r="AO41" s="258"/>
      <c r="AP41" s="258"/>
      <c r="AQ41" s="252" t="str">
        <f>IFERROR(IF((SUM(AN$27:AP$34) / (3*COUNT(AN$27:AP$34))) &gt;='Student Summary'!$K24, "YES", "NO"), "")</f>
        <v/>
      </c>
      <c r="AR41" s="253"/>
      <c r="AS41" s="40"/>
      <c r="AT41" s="40"/>
      <c r="AU41" s="40"/>
      <c r="AV41" s="40"/>
      <c r="AW41" s="38"/>
      <c r="AX41" s="38"/>
      <c r="AY41" s="38"/>
      <c r="AZ41" s="257" t="s">
        <v>64</v>
      </c>
      <c r="BA41" s="258"/>
      <c r="BB41" s="258"/>
      <c r="BC41" s="252" t="str">
        <f>IFERROR(IF((SUM(AZ$27:BB$34) / (3*COUNT(AZ$27:BB$34))) &gt;='Student Summary'!$K24, "YES", "NO"), "")</f>
        <v/>
      </c>
      <c r="BD41" s="253"/>
      <c r="BE41" s="40"/>
      <c r="BF41" s="40"/>
      <c r="BG41" s="40"/>
      <c r="BH41" s="40"/>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c r="EY41" s="38"/>
      <c r="EZ41" s="38"/>
      <c r="FA41" s="38"/>
      <c r="FB41" s="38"/>
      <c r="FC41" s="38"/>
      <c r="FD41" s="38"/>
      <c r="FE41" s="38"/>
      <c r="FF41" s="38"/>
      <c r="FG41" s="38"/>
      <c r="FH41" s="38"/>
      <c r="FI41" s="38"/>
      <c r="FJ41" s="38"/>
      <c r="FK41" s="38"/>
      <c r="FL41" s="38"/>
      <c r="FM41" s="38"/>
      <c r="FN41" s="38"/>
      <c r="FO41" s="38"/>
      <c r="FP41" s="38"/>
      <c r="FQ41" s="38"/>
      <c r="FR41" s="38"/>
      <c r="FS41" s="38"/>
      <c r="FT41" s="38"/>
      <c r="FU41" s="38"/>
      <c r="FV41" s="38"/>
      <c r="FW41" s="38"/>
      <c r="FX41" s="38"/>
      <c r="FY41" s="38"/>
      <c r="FZ41" s="38"/>
      <c r="GA41" s="38"/>
      <c r="GB41" s="38"/>
      <c r="GC41" s="38"/>
      <c r="GD41" s="38"/>
      <c r="GE41" s="38"/>
      <c r="GF41" s="38"/>
      <c r="GG41" s="38"/>
      <c r="GH41" s="38"/>
      <c r="GI41" s="38"/>
      <c r="GJ41" s="38"/>
      <c r="GK41" s="38"/>
      <c r="GL41" s="38"/>
      <c r="GM41" s="38"/>
      <c r="GN41" s="38"/>
      <c r="GO41" s="38"/>
      <c r="GP41" s="38"/>
      <c r="GQ41" s="38"/>
      <c r="GR41" s="38"/>
      <c r="GS41" s="38"/>
      <c r="GT41" s="38"/>
      <c r="GU41" s="38"/>
      <c r="GV41" s="38"/>
      <c r="GW41" s="38"/>
      <c r="GX41" s="38"/>
      <c r="GY41" s="38"/>
      <c r="GZ41" s="38"/>
      <c r="HA41" s="38"/>
      <c r="HB41" s="38"/>
      <c r="HC41" s="38"/>
      <c r="HD41" s="38"/>
      <c r="HE41" s="38"/>
      <c r="HF41" s="38"/>
      <c r="HG41" s="38"/>
      <c r="HH41" s="38"/>
      <c r="HI41" s="38"/>
      <c r="HJ41" s="38"/>
      <c r="HK41" s="38"/>
      <c r="HL41" s="38"/>
      <c r="HM41" s="38"/>
      <c r="HN41" s="38"/>
      <c r="HO41" s="38"/>
      <c r="HP41" s="38"/>
      <c r="HQ41" s="38"/>
      <c r="HR41" s="38"/>
      <c r="HS41" s="38"/>
      <c r="HT41" s="38"/>
      <c r="HU41" s="38"/>
      <c r="HV41" s="38"/>
      <c r="HW41" s="38"/>
      <c r="HX41" s="38"/>
      <c r="HY41" s="38"/>
      <c r="HZ41" s="38"/>
      <c r="IA41" s="38"/>
      <c r="IB41" s="38"/>
      <c r="IC41" s="38"/>
      <c r="ID41" s="38"/>
      <c r="IE41" s="38"/>
      <c r="IF41" s="38"/>
      <c r="IG41" s="38"/>
      <c r="IH41" s="38"/>
      <c r="II41" s="38"/>
      <c r="IJ41" s="38"/>
      <c r="IK41" s="38"/>
      <c r="IL41" s="38"/>
      <c r="IM41" s="38"/>
      <c r="IN41" s="38"/>
      <c r="IO41" s="38"/>
      <c r="IP41" s="38"/>
      <c r="IQ41" s="38"/>
      <c r="IR41" s="38"/>
      <c r="IS41" s="38"/>
      <c r="IT41" s="38"/>
      <c r="IU41" s="38"/>
      <c r="IV41" s="38"/>
      <c r="IW41" s="38"/>
      <c r="IX41" s="38"/>
      <c r="IY41" s="38"/>
      <c r="IZ41" s="38"/>
      <c r="JA41" s="38"/>
      <c r="JB41" s="38"/>
      <c r="JC41" s="38"/>
      <c r="JD41" s="38"/>
      <c r="JE41" s="38"/>
      <c r="JF41" s="38"/>
      <c r="JG41" s="38"/>
      <c r="JH41" s="38"/>
      <c r="JI41" s="38"/>
      <c r="JJ41" s="38"/>
      <c r="JK41" s="38"/>
      <c r="JL41" s="38"/>
      <c r="JM41" s="38"/>
      <c r="JN41" s="38"/>
      <c r="JO41" s="38"/>
      <c r="JP41" s="38"/>
      <c r="JQ41" s="38"/>
      <c r="JR41" s="38"/>
      <c r="JS41" s="38"/>
      <c r="JT41" s="38"/>
      <c r="JU41" s="38"/>
      <c r="JV41" s="38"/>
      <c r="JW41" s="38"/>
      <c r="JX41" s="38"/>
      <c r="JY41" s="38"/>
      <c r="JZ41" s="38"/>
      <c r="KA41" s="38"/>
      <c r="KB41" s="38"/>
      <c r="KC41" s="38"/>
      <c r="KD41" s="38"/>
      <c r="KE41" s="38"/>
      <c r="KF41" s="38"/>
      <c r="KG41" s="38"/>
      <c r="KH41" s="38"/>
      <c r="KI41" s="38"/>
      <c r="KJ41" s="38"/>
      <c r="KK41" s="38"/>
      <c r="KL41" s="38"/>
      <c r="KM41" s="38"/>
      <c r="KN41" s="38"/>
      <c r="KO41" s="38"/>
      <c r="KP41" s="38"/>
      <c r="KQ41" s="38"/>
      <c r="KR41" s="38"/>
      <c r="KS41" s="38"/>
      <c r="KT41" s="38"/>
      <c r="KU41" s="38"/>
      <c r="KV41" s="38"/>
      <c r="KW41" s="38"/>
      <c r="KX41" s="38"/>
      <c r="KY41" s="38"/>
      <c r="KZ41" s="38"/>
      <c r="LA41" s="38"/>
      <c r="LB41" s="38"/>
      <c r="LC41" s="38"/>
      <c r="LD41" s="38"/>
      <c r="LE41" s="38"/>
      <c r="LF41" s="38"/>
    </row>
    <row r="42" spans="1:318" s="33" customFormat="1" ht="15.75" thickBot="1">
      <c r="A42" s="38"/>
      <c r="B42" s="50"/>
      <c r="C42" s="38"/>
      <c r="D42" s="259" t="s">
        <v>65</v>
      </c>
      <c r="E42" s="260"/>
      <c r="F42" s="260"/>
      <c r="G42" s="252" t="str">
        <f>IFERROR(IF((SUM(D$27:F$34) / (3*COUNT(D$27:F$34))) &gt;='Student Summary'!$K25, "YES", "NO"), "")</f>
        <v/>
      </c>
      <c r="H42" s="253"/>
      <c r="I42" s="40"/>
      <c r="J42" s="40"/>
      <c r="K42" s="40"/>
      <c r="L42" s="40"/>
      <c r="M42" s="38"/>
      <c r="N42" s="38"/>
      <c r="O42" s="38"/>
      <c r="P42" s="259" t="s">
        <v>65</v>
      </c>
      <c r="Q42" s="260"/>
      <c r="R42" s="260"/>
      <c r="S42" s="252" t="str">
        <f>IFERROR(IF((SUM(P$27:R$34) / (3*COUNT(P$27:R$34))) &gt;='Student Summary'!$K25, "YES", "NO"), "")</f>
        <v/>
      </c>
      <c r="T42" s="253"/>
      <c r="U42" s="40"/>
      <c r="V42" s="40"/>
      <c r="W42" s="40"/>
      <c r="X42" s="40"/>
      <c r="Y42" s="38"/>
      <c r="Z42" s="38"/>
      <c r="AA42" s="38"/>
      <c r="AB42" s="259" t="s">
        <v>65</v>
      </c>
      <c r="AC42" s="260"/>
      <c r="AD42" s="260"/>
      <c r="AE42" s="252" t="str">
        <f>IFERROR(IF((SUM(AB$27:AD$34) / (3*COUNT(AB$27:AD$34))) &gt;='Student Summary'!$K25, "YES", "NO"), "")</f>
        <v/>
      </c>
      <c r="AF42" s="253"/>
      <c r="AG42" s="40"/>
      <c r="AH42" s="40"/>
      <c r="AI42" s="40"/>
      <c r="AJ42" s="109"/>
      <c r="AK42" s="38"/>
      <c r="AL42" s="38"/>
      <c r="AM42" s="38"/>
      <c r="AN42" s="259" t="s">
        <v>65</v>
      </c>
      <c r="AO42" s="260"/>
      <c r="AP42" s="260"/>
      <c r="AQ42" s="252" t="str">
        <f>IFERROR(IF((SUM(AN$27:AP$34) / (3*COUNT(AN$27:AP$34))) &gt;='Student Summary'!$K25, "YES", "NO"), "")</f>
        <v/>
      </c>
      <c r="AR42" s="253"/>
      <c r="AS42" s="40"/>
      <c r="AT42" s="40"/>
      <c r="AU42" s="40"/>
      <c r="AV42" s="40"/>
      <c r="AW42" s="38"/>
      <c r="AX42" s="38"/>
      <c r="AY42" s="38"/>
      <c r="AZ42" s="259" t="s">
        <v>65</v>
      </c>
      <c r="BA42" s="260"/>
      <c r="BB42" s="260"/>
      <c r="BC42" s="252" t="str">
        <f>IFERROR(IF((SUM(AZ$27:BB$34) / (3*COUNT(AZ$27:BB$34))) &gt;='Student Summary'!$K25, "YES", "NO"), "")</f>
        <v/>
      </c>
      <c r="BD42" s="253"/>
      <c r="BE42" s="40"/>
      <c r="BF42" s="40"/>
      <c r="BG42" s="40"/>
      <c r="BH42" s="40"/>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c r="EY42" s="38"/>
      <c r="EZ42" s="38"/>
      <c r="FA42" s="38"/>
      <c r="FB42" s="38"/>
      <c r="FC42" s="38"/>
      <c r="FD42" s="38"/>
      <c r="FE42" s="38"/>
      <c r="FF42" s="38"/>
      <c r="FG42" s="38"/>
      <c r="FH42" s="38"/>
      <c r="FI42" s="38"/>
      <c r="FJ42" s="38"/>
      <c r="FK42" s="38"/>
      <c r="FL42" s="38"/>
      <c r="FM42" s="38"/>
      <c r="FN42" s="38"/>
      <c r="FO42" s="38"/>
      <c r="FP42" s="38"/>
      <c r="FQ42" s="38"/>
      <c r="FR42" s="38"/>
      <c r="FS42" s="38"/>
      <c r="FT42" s="38"/>
      <c r="FU42" s="38"/>
      <c r="FV42" s="38"/>
      <c r="FW42" s="38"/>
      <c r="FX42" s="38"/>
      <c r="FY42" s="38"/>
      <c r="FZ42" s="38"/>
      <c r="GA42" s="38"/>
      <c r="GB42" s="38"/>
      <c r="GC42" s="38"/>
      <c r="GD42" s="38"/>
      <c r="GE42" s="38"/>
      <c r="GF42" s="38"/>
      <c r="GG42" s="38"/>
      <c r="GH42" s="38"/>
      <c r="GI42" s="38"/>
      <c r="GJ42" s="38"/>
      <c r="GK42" s="38"/>
      <c r="GL42" s="38"/>
      <c r="GM42" s="38"/>
      <c r="GN42" s="38"/>
      <c r="GO42" s="38"/>
      <c r="GP42" s="38"/>
      <c r="GQ42" s="38"/>
      <c r="GR42" s="38"/>
      <c r="GS42" s="38"/>
      <c r="GT42" s="38"/>
      <c r="GU42" s="38"/>
      <c r="GV42" s="38"/>
      <c r="GW42" s="38"/>
      <c r="GX42" s="38"/>
      <c r="GY42" s="38"/>
      <c r="GZ42" s="38"/>
      <c r="HA42" s="38"/>
      <c r="HB42" s="38"/>
      <c r="HC42" s="38"/>
      <c r="HD42" s="38"/>
      <c r="HE42" s="38"/>
      <c r="HF42" s="38"/>
      <c r="HG42" s="38"/>
      <c r="HH42" s="38"/>
      <c r="HI42" s="38"/>
      <c r="HJ42" s="38"/>
      <c r="HK42" s="38"/>
      <c r="HL42" s="38"/>
      <c r="HM42" s="38"/>
      <c r="HN42" s="38"/>
      <c r="HO42" s="38"/>
      <c r="HP42" s="38"/>
      <c r="HQ42" s="38"/>
      <c r="HR42" s="38"/>
      <c r="HS42" s="38"/>
      <c r="HT42" s="38"/>
      <c r="HU42" s="38"/>
      <c r="HV42" s="38"/>
      <c r="HW42" s="38"/>
      <c r="HX42" s="38"/>
      <c r="HY42" s="38"/>
      <c r="HZ42" s="38"/>
      <c r="IA42" s="38"/>
      <c r="IB42" s="38"/>
      <c r="IC42" s="38"/>
      <c r="ID42" s="38"/>
      <c r="IE42" s="38"/>
      <c r="IF42" s="38"/>
      <c r="IG42" s="38"/>
      <c r="IH42" s="38"/>
      <c r="II42" s="38"/>
      <c r="IJ42" s="38"/>
      <c r="IK42" s="38"/>
      <c r="IL42" s="38"/>
      <c r="IM42" s="38"/>
      <c r="IN42" s="38"/>
      <c r="IO42" s="38"/>
      <c r="IP42" s="38"/>
      <c r="IQ42" s="38"/>
      <c r="IR42" s="38"/>
      <c r="IS42" s="38"/>
      <c r="IT42" s="38"/>
      <c r="IU42" s="38"/>
      <c r="IV42" s="38"/>
      <c r="IW42" s="38"/>
      <c r="IX42" s="38"/>
      <c r="IY42" s="38"/>
      <c r="IZ42" s="38"/>
      <c r="JA42" s="38"/>
      <c r="JB42" s="38"/>
      <c r="JC42" s="38"/>
      <c r="JD42" s="38"/>
      <c r="JE42" s="38"/>
      <c r="JF42" s="38"/>
      <c r="JG42" s="38"/>
      <c r="JH42" s="38"/>
      <c r="JI42" s="38"/>
      <c r="JJ42" s="38"/>
      <c r="JK42" s="38"/>
      <c r="JL42" s="38"/>
      <c r="JM42" s="38"/>
      <c r="JN42" s="38"/>
      <c r="JO42" s="38"/>
      <c r="JP42" s="38"/>
      <c r="JQ42" s="38"/>
      <c r="JR42" s="38"/>
      <c r="JS42" s="38"/>
      <c r="JT42" s="38"/>
      <c r="JU42" s="38"/>
      <c r="JV42" s="38"/>
      <c r="JW42" s="38"/>
      <c r="JX42" s="38"/>
      <c r="JY42" s="38"/>
      <c r="JZ42" s="38"/>
      <c r="KA42" s="38"/>
      <c r="KB42" s="38"/>
      <c r="KC42" s="38"/>
      <c r="KD42" s="38"/>
      <c r="KE42" s="38"/>
      <c r="KF42" s="38"/>
      <c r="KG42" s="38"/>
      <c r="KH42" s="38"/>
      <c r="KI42" s="38"/>
      <c r="KJ42" s="38"/>
      <c r="KK42" s="38"/>
      <c r="KL42" s="38"/>
      <c r="KM42" s="38"/>
      <c r="KN42" s="38"/>
      <c r="KO42" s="38"/>
      <c r="KP42" s="38"/>
      <c r="KQ42" s="38"/>
      <c r="KR42" s="38"/>
      <c r="KS42" s="38"/>
      <c r="KT42" s="38"/>
      <c r="KU42" s="38"/>
      <c r="KV42" s="38"/>
      <c r="KW42" s="38"/>
      <c r="KX42" s="38"/>
      <c r="KY42" s="38"/>
      <c r="KZ42" s="38"/>
      <c r="LA42" s="38"/>
      <c r="LB42" s="38"/>
      <c r="LC42" s="38"/>
      <c r="LD42" s="38"/>
      <c r="LE42" s="38"/>
      <c r="LF42" s="38"/>
    </row>
    <row r="43" spans="1:318" s="33" customFormat="1">
      <c r="A43" s="38"/>
      <c r="B43" s="3"/>
      <c r="C43" s="39"/>
      <c r="D43" s="39"/>
      <c r="E43" s="39"/>
      <c r="F43" s="39"/>
      <c r="G43" s="39"/>
      <c r="H43" s="39"/>
      <c r="I43" s="39"/>
      <c r="J43" s="39"/>
      <c r="K43" s="39"/>
      <c r="L43" s="39"/>
      <c r="M43" s="39"/>
      <c r="N43" s="39"/>
      <c r="O43" s="39"/>
      <c r="P43" s="39"/>
      <c r="Q43" s="39"/>
      <c r="R43" s="39"/>
      <c r="S43" s="39"/>
      <c r="T43" s="39"/>
      <c r="U43" s="39"/>
      <c r="V43" s="39"/>
      <c r="W43" s="39"/>
      <c r="X43" s="39"/>
      <c r="Y43" s="39"/>
      <c r="Z43" s="39"/>
      <c r="AA43" s="38"/>
      <c r="AB43" s="38"/>
      <c r="AC43" s="38"/>
      <c r="AD43" s="38"/>
      <c r="AE43" s="38"/>
      <c r="AF43" s="38"/>
      <c r="AG43" s="38"/>
      <c r="AH43" s="38"/>
      <c r="AI43" s="38"/>
      <c r="AJ43" s="110"/>
      <c r="AK43" s="38"/>
      <c r="AL43" s="39"/>
      <c r="AM43" s="39"/>
      <c r="AN43" s="39"/>
      <c r="AO43" s="39"/>
      <c r="AP43" s="39"/>
      <c r="AQ43" s="39"/>
      <c r="AR43" s="39"/>
      <c r="AS43" s="39"/>
      <c r="AT43" s="39"/>
      <c r="AU43" s="39"/>
      <c r="AV43" s="39"/>
      <c r="AW43" s="39"/>
      <c r="AX43" s="41"/>
      <c r="AY43" s="39"/>
      <c r="AZ43" s="39"/>
      <c r="BA43" s="39"/>
      <c r="BB43" s="39"/>
      <c r="BC43" s="39"/>
      <c r="BD43" s="39"/>
      <c r="BE43" s="39"/>
      <c r="BF43" s="39"/>
      <c r="BG43" s="39"/>
      <c r="BH43" s="39"/>
      <c r="BI43" s="54"/>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c r="IW43" s="38"/>
      <c r="IX43" s="38"/>
      <c r="IY43" s="38"/>
      <c r="IZ43" s="38"/>
      <c r="JA43" s="38"/>
      <c r="JB43" s="38"/>
      <c r="JC43" s="38"/>
      <c r="JD43" s="38"/>
      <c r="JE43" s="38"/>
      <c r="JF43" s="38"/>
      <c r="JG43" s="38"/>
      <c r="JH43" s="38"/>
      <c r="JI43" s="38"/>
      <c r="JJ43" s="38"/>
      <c r="JK43" s="38"/>
      <c r="JL43" s="38"/>
      <c r="JM43" s="38"/>
      <c r="JN43" s="38"/>
      <c r="JO43" s="38"/>
      <c r="JP43" s="38"/>
      <c r="JQ43" s="38"/>
      <c r="JR43" s="38"/>
      <c r="JS43" s="38"/>
      <c r="JT43" s="38"/>
      <c r="JU43" s="38"/>
      <c r="JV43" s="38"/>
      <c r="JW43" s="38"/>
      <c r="JX43" s="38"/>
      <c r="JY43" s="38"/>
      <c r="JZ43" s="38"/>
      <c r="KA43" s="38"/>
      <c r="KB43" s="38"/>
      <c r="KC43" s="38"/>
      <c r="KD43" s="38"/>
      <c r="KE43" s="38"/>
      <c r="KF43" s="38"/>
      <c r="KG43" s="38"/>
      <c r="KH43" s="38"/>
      <c r="KI43" s="38"/>
      <c r="KJ43" s="38"/>
      <c r="KK43" s="38"/>
      <c r="KL43" s="38"/>
      <c r="KM43" s="38"/>
      <c r="KN43" s="38"/>
      <c r="KO43" s="38"/>
      <c r="KP43" s="38"/>
      <c r="KQ43" s="38"/>
      <c r="KR43" s="38"/>
      <c r="KS43" s="38"/>
      <c r="KT43" s="38"/>
      <c r="KU43" s="38"/>
      <c r="KV43" s="38"/>
      <c r="KW43" s="38"/>
      <c r="KX43" s="38"/>
      <c r="KY43" s="38"/>
      <c r="KZ43" s="38"/>
      <c r="LA43" s="38"/>
      <c r="LB43" s="38"/>
      <c r="LC43" s="38"/>
      <c r="LD43" s="38"/>
      <c r="LE43" s="38"/>
      <c r="LF43" s="38"/>
    </row>
    <row r="44" spans="1:318" s="33" customFormat="1" ht="25.9">
      <c r="A44" s="38"/>
      <c r="B44" s="31"/>
      <c r="C44" s="265" t="s">
        <v>74</v>
      </c>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c r="BF44" s="265"/>
      <c r="BG44" s="265"/>
      <c r="BH44" s="265"/>
      <c r="BI44" s="265"/>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c r="EY44" s="38"/>
      <c r="EZ44" s="38"/>
      <c r="FA44" s="38"/>
      <c r="FB44" s="38"/>
      <c r="FC44" s="38"/>
      <c r="FD44" s="38"/>
      <c r="FE44" s="38"/>
      <c r="FF44" s="38"/>
      <c r="FG44" s="38"/>
      <c r="FH44" s="38"/>
      <c r="FI44" s="38"/>
      <c r="FJ44" s="38"/>
      <c r="FK44" s="38"/>
      <c r="FL44" s="38"/>
      <c r="FM44" s="38"/>
      <c r="FN44" s="38"/>
      <c r="FO44" s="38"/>
      <c r="FP44" s="38"/>
      <c r="FQ44" s="38"/>
      <c r="FR44" s="38"/>
      <c r="FS44" s="38"/>
      <c r="FT44" s="38"/>
      <c r="FU44" s="38"/>
      <c r="FV44" s="38"/>
      <c r="FW44" s="38"/>
      <c r="FX44" s="38"/>
      <c r="FY44" s="38"/>
      <c r="FZ44" s="38"/>
      <c r="GA44" s="38"/>
      <c r="GB44" s="38"/>
      <c r="GC44" s="38"/>
      <c r="GD44" s="38"/>
      <c r="GE44" s="38"/>
      <c r="GF44" s="38"/>
      <c r="GG44" s="38"/>
      <c r="GH44" s="38"/>
      <c r="GI44" s="38"/>
      <c r="GJ44" s="38"/>
      <c r="GK44" s="38"/>
      <c r="GL44" s="38"/>
      <c r="GM44" s="38"/>
      <c r="GN44" s="38"/>
      <c r="GO44" s="38"/>
      <c r="GP44" s="38"/>
      <c r="GQ44" s="38"/>
      <c r="GR44" s="38"/>
      <c r="GS44" s="38"/>
      <c r="GT44" s="38"/>
      <c r="GU44" s="38"/>
      <c r="GV44" s="38"/>
      <c r="GW44" s="38"/>
      <c r="GX44" s="38"/>
      <c r="GY44" s="38"/>
      <c r="GZ44" s="38"/>
      <c r="HA44" s="38"/>
      <c r="HB44" s="38"/>
      <c r="HC44" s="38"/>
      <c r="HD44" s="38"/>
      <c r="HE44" s="38"/>
      <c r="HF44" s="38"/>
      <c r="HG44" s="38"/>
      <c r="HH44" s="38"/>
      <c r="HI44" s="38"/>
      <c r="HJ44" s="38"/>
      <c r="HK44" s="38"/>
      <c r="HL44" s="38"/>
      <c r="HM44" s="38"/>
      <c r="HN44" s="38"/>
      <c r="HO44" s="38"/>
      <c r="HP44" s="38"/>
      <c r="HQ44" s="38"/>
      <c r="HR44" s="38"/>
      <c r="HS44" s="38"/>
      <c r="HT44" s="38"/>
      <c r="HU44" s="38"/>
      <c r="HV44" s="38"/>
      <c r="HW44" s="38"/>
      <c r="HX44" s="38"/>
      <c r="HY44" s="38"/>
      <c r="HZ44" s="38"/>
      <c r="IA44" s="38"/>
      <c r="IB44" s="38"/>
      <c r="IC44" s="38"/>
      <c r="ID44" s="38"/>
      <c r="IE44" s="38"/>
      <c r="IF44" s="38"/>
      <c r="IG44" s="38"/>
      <c r="IH44" s="38"/>
      <c r="II44" s="38"/>
      <c r="IJ44" s="38"/>
      <c r="IK44" s="38"/>
      <c r="IL44" s="38"/>
      <c r="IM44" s="38"/>
      <c r="IN44" s="38"/>
      <c r="IO44" s="38"/>
      <c r="IP44" s="38"/>
      <c r="IQ44" s="38"/>
      <c r="IR44" s="38"/>
      <c r="IS44" s="38"/>
      <c r="IT44" s="38"/>
      <c r="IU44" s="38"/>
      <c r="IV44" s="38"/>
      <c r="IW44" s="38"/>
      <c r="IX44" s="38"/>
      <c r="IY44" s="38"/>
      <c r="IZ44" s="38"/>
      <c r="JA44" s="38"/>
      <c r="JB44" s="38"/>
      <c r="JC44" s="38"/>
      <c r="JD44" s="38"/>
      <c r="JE44" s="38"/>
      <c r="JF44" s="38"/>
      <c r="JG44" s="38"/>
      <c r="JH44" s="38"/>
      <c r="JI44" s="38"/>
      <c r="JJ44" s="38"/>
      <c r="JK44" s="38"/>
      <c r="JL44" s="38"/>
      <c r="JM44" s="38"/>
      <c r="JN44" s="38"/>
      <c r="JO44" s="38"/>
      <c r="JP44" s="38"/>
      <c r="JQ44" s="38"/>
      <c r="JR44" s="38"/>
      <c r="JS44" s="38"/>
      <c r="JT44" s="38"/>
      <c r="JU44" s="38"/>
      <c r="JV44" s="38"/>
      <c r="JW44" s="38"/>
      <c r="JX44" s="38"/>
      <c r="JY44" s="38"/>
      <c r="JZ44" s="38"/>
      <c r="KA44" s="38"/>
      <c r="KB44" s="38"/>
      <c r="KC44" s="38"/>
      <c r="KD44" s="38"/>
      <c r="KE44" s="38"/>
      <c r="KF44" s="38"/>
      <c r="KG44" s="38"/>
      <c r="KH44" s="38"/>
      <c r="KI44" s="38"/>
      <c r="KJ44" s="38"/>
      <c r="KK44" s="38"/>
      <c r="KL44" s="38"/>
      <c r="KM44" s="38"/>
      <c r="KN44" s="38"/>
      <c r="KO44" s="38"/>
      <c r="KP44" s="38"/>
      <c r="KQ44" s="38"/>
      <c r="KR44" s="38"/>
      <c r="KS44" s="38"/>
      <c r="KT44" s="38"/>
      <c r="KU44" s="38"/>
      <c r="KV44" s="38"/>
      <c r="KW44" s="38"/>
      <c r="KX44" s="38"/>
      <c r="KY44" s="38"/>
      <c r="KZ44" s="38"/>
      <c r="LA44" s="38"/>
      <c r="LB44" s="38"/>
      <c r="LC44" s="38"/>
      <c r="LD44" s="38"/>
      <c r="LE44" s="38"/>
      <c r="LF44" s="38"/>
    </row>
    <row r="45" spans="1:318" s="58" customFormat="1" ht="21">
      <c r="A45" s="59"/>
      <c r="B45" s="254" t="s">
        <v>75</v>
      </c>
      <c r="C45" s="254"/>
      <c r="D45" s="254"/>
      <c r="E45" s="254"/>
      <c r="F45" s="254"/>
      <c r="G45" s="254"/>
      <c r="H45" s="254"/>
      <c r="I45" s="254"/>
      <c r="J45" s="254"/>
      <c r="K45" s="254"/>
      <c r="L45" s="254"/>
      <c r="M45" s="254"/>
      <c r="N45" s="254" t="s">
        <v>76</v>
      </c>
      <c r="O45" s="254"/>
      <c r="P45" s="254"/>
      <c r="Q45" s="254"/>
      <c r="R45" s="254"/>
      <c r="S45" s="254"/>
      <c r="T45" s="254"/>
      <c r="U45" s="254"/>
      <c r="V45" s="254"/>
      <c r="W45" s="254"/>
      <c r="X45" s="254"/>
      <c r="Y45" s="254"/>
      <c r="Z45" s="254" t="s">
        <v>77</v>
      </c>
      <c r="AA45" s="254"/>
      <c r="AB45" s="254"/>
      <c r="AC45" s="254"/>
      <c r="AD45" s="254"/>
      <c r="AE45" s="254"/>
      <c r="AF45" s="254"/>
      <c r="AG45" s="254"/>
      <c r="AH45" s="254"/>
      <c r="AI45" s="254"/>
      <c r="AJ45" s="254"/>
      <c r="AK45" s="254"/>
      <c r="AL45" s="254" t="s">
        <v>78</v>
      </c>
      <c r="AM45" s="254"/>
      <c r="AN45" s="254"/>
      <c r="AO45" s="254"/>
      <c r="AP45" s="254"/>
      <c r="AQ45" s="254"/>
      <c r="AR45" s="254"/>
      <c r="AS45" s="254"/>
      <c r="AT45" s="254"/>
      <c r="AU45" s="254"/>
      <c r="AV45" s="254"/>
      <c r="AW45" s="254"/>
      <c r="AX45" s="254" t="s">
        <v>79</v>
      </c>
      <c r="AY45" s="254"/>
      <c r="AZ45" s="254"/>
      <c r="BA45" s="254"/>
      <c r="BB45" s="254"/>
      <c r="BC45" s="254"/>
      <c r="BD45" s="254"/>
      <c r="BE45" s="254"/>
      <c r="BF45" s="254"/>
      <c r="BG45" s="254"/>
      <c r="BH45" s="254"/>
      <c r="BI45" s="254"/>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row>
    <row r="46" spans="1:318" s="33" customFormat="1" thickBot="1">
      <c r="A46" s="38"/>
      <c r="B46" s="10"/>
      <c r="C46" s="9"/>
      <c r="D46" s="9" t="s">
        <v>52</v>
      </c>
      <c r="E46" s="9" t="s">
        <v>73</v>
      </c>
      <c r="F46" s="9" t="s">
        <v>72</v>
      </c>
      <c r="G46" s="9" t="s">
        <v>45</v>
      </c>
      <c r="H46" s="9" t="s">
        <v>46</v>
      </c>
      <c r="I46" s="9" t="s">
        <v>47</v>
      </c>
      <c r="J46" s="9" t="s">
        <v>48</v>
      </c>
      <c r="K46" s="9" t="s">
        <v>49</v>
      </c>
      <c r="L46" s="9" t="s">
        <v>50</v>
      </c>
      <c r="M46" s="9"/>
      <c r="N46" s="43"/>
      <c r="O46" s="9"/>
      <c r="P46" s="9" t="s">
        <v>42</v>
      </c>
      <c r="Q46" s="9" t="s">
        <v>43</v>
      </c>
      <c r="R46" s="9" t="s">
        <v>44</v>
      </c>
      <c r="S46" s="9" t="s">
        <v>45</v>
      </c>
      <c r="T46" s="9" t="s">
        <v>46</v>
      </c>
      <c r="U46" s="9" t="s">
        <v>47</v>
      </c>
      <c r="V46" s="9" t="s">
        <v>48</v>
      </c>
      <c r="W46" s="9" t="s">
        <v>49</v>
      </c>
      <c r="X46" s="9" t="s">
        <v>50</v>
      </c>
      <c r="Y46" s="9"/>
      <c r="Z46" s="43"/>
      <c r="AA46" s="34"/>
      <c r="AB46" s="34" t="s">
        <v>52</v>
      </c>
      <c r="AC46" s="34" t="s">
        <v>73</v>
      </c>
      <c r="AD46" s="34" t="s">
        <v>72</v>
      </c>
      <c r="AE46" s="9" t="s">
        <v>45</v>
      </c>
      <c r="AF46" s="9" t="s">
        <v>46</v>
      </c>
      <c r="AG46" s="9" t="s">
        <v>47</v>
      </c>
      <c r="AH46" s="9" t="s">
        <v>48</v>
      </c>
      <c r="AI46" s="9" t="s">
        <v>49</v>
      </c>
      <c r="AJ46" s="105" t="s">
        <v>50</v>
      </c>
      <c r="AK46" s="34" t="s">
        <v>51</v>
      </c>
      <c r="AL46" s="43"/>
      <c r="AM46" s="9"/>
      <c r="AN46" s="9" t="s">
        <v>42</v>
      </c>
      <c r="AO46" s="9" t="s">
        <v>43</v>
      </c>
      <c r="AP46" s="9" t="s">
        <v>44</v>
      </c>
      <c r="AQ46" s="9" t="s">
        <v>45</v>
      </c>
      <c r="AR46" s="9" t="s">
        <v>46</v>
      </c>
      <c r="AS46" s="9" t="s">
        <v>47</v>
      </c>
      <c r="AT46" s="9" t="s">
        <v>48</v>
      </c>
      <c r="AU46" s="9" t="s">
        <v>49</v>
      </c>
      <c r="AV46" s="9" t="s">
        <v>50</v>
      </c>
      <c r="AW46" s="9" t="s">
        <v>51</v>
      </c>
      <c r="AX46" s="46"/>
      <c r="AY46" s="9"/>
      <c r="AZ46" s="9" t="s">
        <v>42</v>
      </c>
      <c r="BA46" s="9" t="s">
        <v>43</v>
      </c>
      <c r="BB46" s="9" t="s">
        <v>44</v>
      </c>
      <c r="BC46" s="9" t="s">
        <v>45</v>
      </c>
      <c r="BD46" s="9" t="s">
        <v>46</v>
      </c>
      <c r="BE46" s="9" t="s">
        <v>47</v>
      </c>
      <c r="BF46" s="9" t="s">
        <v>48</v>
      </c>
      <c r="BG46" s="9" t="s">
        <v>49</v>
      </c>
      <c r="BH46" s="9" t="s">
        <v>50</v>
      </c>
      <c r="BI46" s="9" t="s">
        <v>51</v>
      </c>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c r="EY46" s="38"/>
      <c r="EZ46" s="38"/>
      <c r="FA46" s="38"/>
      <c r="FB46" s="38"/>
      <c r="FC46" s="38"/>
      <c r="FD46" s="38"/>
      <c r="FE46" s="38"/>
      <c r="FF46" s="38"/>
      <c r="FG46" s="38"/>
      <c r="FH46" s="38"/>
      <c r="FI46" s="38"/>
      <c r="FJ46" s="38"/>
      <c r="FK46" s="38"/>
      <c r="FL46" s="38"/>
      <c r="FM46" s="38"/>
      <c r="FN46" s="38"/>
      <c r="FO46" s="38"/>
      <c r="FP46" s="38"/>
      <c r="FQ46" s="38"/>
      <c r="FR46" s="38"/>
      <c r="FS46" s="38"/>
      <c r="FT46" s="38"/>
      <c r="FU46" s="38"/>
      <c r="FV46" s="38"/>
      <c r="FW46" s="38"/>
      <c r="FX46" s="38"/>
      <c r="FY46" s="38"/>
      <c r="FZ46" s="38"/>
      <c r="GA46" s="38"/>
      <c r="GB46" s="38"/>
      <c r="GC46" s="38"/>
      <c r="GD46" s="38"/>
      <c r="GE46" s="38"/>
      <c r="GF46" s="38"/>
      <c r="GG46" s="38"/>
      <c r="GH46" s="38"/>
      <c r="GI46" s="38"/>
      <c r="GJ46" s="38"/>
      <c r="GK46" s="38"/>
      <c r="GL46" s="38"/>
      <c r="GM46" s="38"/>
      <c r="GN46" s="38"/>
      <c r="GO46" s="38"/>
      <c r="GP46" s="38"/>
      <c r="GQ46" s="38"/>
      <c r="GR46" s="38"/>
      <c r="GS46" s="38"/>
      <c r="GT46" s="38"/>
      <c r="GU46" s="38"/>
      <c r="GV46" s="38"/>
      <c r="GW46" s="38"/>
      <c r="GX46" s="38"/>
      <c r="GY46" s="38"/>
      <c r="GZ46" s="38"/>
      <c r="HA46" s="38"/>
      <c r="HB46" s="38"/>
      <c r="HC46" s="38"/>
      <c r="HD46" s="38"/>
      <c r="HE46" s="38"/>
      <c r="HF46" s="38"/>
      <c r="HG46" s="38"/>
      <c r="HH46" s="38"/>
      <c r="HI46" s="38"/>
      <c r="HJ46" s="38"/>
      <c r="HK46" s="38"/>
      <c r="HL46" s="38"/>
      <c r="HM46" s="38"/>
      <c r="HN46" s="38"/>
      <c r="HO46" s="38"/>
      <c r="HP46" s="38"/>
      <c r="HQ46" s="38"/>
      <c r="HR46" s="38"/>
      <c r="HS46" s="38"/>
      <c r="HT46" s="38"/>
      <c r="HU46" s="38"/>
      <c r="HV46" s="38"/>
      <c r="HW46" s="38"/>
      <c r="HX46" s="38"/>
      <c r="HY46" s="38"/>
      <c r="HZ46" s="38"/>
      <c r="IA46" s="38"/>
      <c r="IB46" s="38"/>
      <c r="IC46" s="38"/>
      <c r="ID46" s="38"/>
      <c r="IE46" s="38"/>
      <c r="IF46" s="38"/>
      <c r="IG46" s="38"/>
      <c r="IH46" s="38"/>
      <c r="II46" s="38"/>
      <c r="IJ46" s="38"/>
      <c r="IK46" s="38"/>
      <c r="IL46" s="38"/>
      <c r="IM46" s="38"/>
      <c r="IN46" s="38"/>
      <c r="IO46" s="38"/>
      <c r="IP46" s="38"/>
      <c r="IQ46" s="38"/>
      <c r="IR46" s="38"/>
      <c r="IS46" s="38"/>
      <c r="IT46" s="38"/>
      <c r="IU46" s="38"/>
      <c r="IV46" s="38"/>
      <c r="IW46" s="38"/>
      <c r="IX46" s="38"/>
      <c r="IY46" s="38"/>
      <c r="IZ46" s="38"/>
      <c r="JA46" s="38"/>
      <c r="JB46" s="38"/>
      <c r="JC46" s="38"/>
      <c r="JD46" s="38"/>
      <c r="JE46" s="38"/>
      <c r="JF46" s="38"/>
      <c r="JG46" s="38"/>
      <c r="JH46" s="38"/>
      <c r="JI46" s="38"/>
      <c r="JJ46" s="38"/>
      <c r="JK46" s="38"/>
      <c r="JL46" s="38"/>
      <c r="JM46" s="38"/>
      <c r="JN46" s="38"/>
      <c r="JO46" s="38"/>
      <c r="JP46" s="38"/>
      <c r="JQ46" s="38"/>
      <c r="JR46" s="38"/>
      <c r="JS46" s="38"/>
      <c r="JT46" s="38"/>
      <c r="JU46" s="38"/>
      <c r="JV46" s="38"/>
      <c r="JW46" s="38"/>
      <c r="JX46" s="38"/>
      <c r="JY46" s="38"/>
      <c r="JZ46" s="38"/>
      <c r="KA46" s="38"/>
      <c r="KB46" s="38"/>
      <c r="KC46" s="38"/>
      <c r="KD46" s="38"/>
      <c r="KE46" s="38"/>
      <c r="KF46" s="38"/>
      <c r="KG46" s="38"/>
      <c r="KH46" s="38"/>
      <c r="KI46" s="38"/>
      <c r="KJ46" s="38"/>
      <c r="KK46" s="38"/>
      <c r="KL46" s="38"/>
      <c r="KM46" s="38"/>
      <c r="KN46" s="38"/>
      <c r="KO46" s="38"/>
      <c r="KP46" s="38"/>
      <c r="KQ46" s="38"/>
      <c r="KR46" s="38"/>
      <c r="KS46" s="38"/>
      <c r="KT46" s="38"/>
      <c r="KU46" s="38"/>
      <c r="KV46" s="38"/>
      <c r="KW46" s="38"/>
      <c r="KX46" s="38"/>
      <c r="KY46" s="38"/>
      <c r="KZ46" s="38"/>
      <c r="LA46" s="38"/>
      <c r="LB46" s="38"/>
      <c r="LC46" s="38"/>
      <c r="LD46" s="38"/>
      <c r="LE46" s="38"/>
      <c r="LF46" s="38"/>
    </row>
    <row r="47" spans="1:318" s="33" customFormat="1" ht="5.25" customHeight="1">
      <c r="A47" s="38"/>
      <c r="B47" s="12"/>
      <c r="C47" s="11"/>
      <c r="D47" s="11"/>
      <c r="E47" s="11"/>
      <c r="F47" s="11"/>
      <c r="G47" s="11"/>
      <c r="H47" s="11"/>
      <c r="I47" s="11"/>
      <c r="J47" s="11"/>
      <c r="K47" s="11"/>
      <c r="L47" s="11"/>
      <c r="M47" s="11"/>
      <c r="N47" s="44"/>
      <c r="O47" s="11"/>
      <c r="P47" s="11"/>
      <c r="Q47" s="11"/>
      <c r="R47" s="11"/>
      <c r="S47" s="11"/>
      <c r="T47" s="11"/>
      <c r="U47" s="11"/>
      <c r="V47" s="11"/>
      <c r="W47" s="11"/>
      <c r="X47" s="11"/>
      <c r="Y47" s="11"/>
      <c r="Z47" s="44"/>
      <c r="AA47" s="62"/>
      <c r="AB47" s="62"/>
      <c r="AC47" s="62"/>
      <c r="AD47" s="62"/>
      <c r="AE47" s="62"/>
      <c r="AF47" s="62"/>
      <c r="AG47" s="62"/>
      <c r="AH47" s="62"/>
      <c r="AI47" s="62"/>
      <c r="AJ47" s="111"/>
      <c r="AK47" s="62"/>
      <c r="AL47" s="44"/>
      <c r="AM47" s="11"/>
      <c r="AN47" s="11"/>
      <c r="AO47" s="11"/>
      <c r="AP47" s="11"/>
      <c r="AQ47" s="11"/>
      <c r="AR47" s="11"/>
      <c r="AS47" s="11"/>
      <c r="AT47" s="11"/>
      <c r="AU47" s="11"/>
      <c r="AV47" s="11"/>
      <c r="AW47" s="11"/>
      <c r="AX47" s="47"/>
      <c r="AY47" s="11"/>
      <c r="AZ47" s="11"/>
      <c r="BA47" s="11"/>
      <c r="BB47" s="11"/>
      <c r="BC47" s="11"/>
      <c r="BD47" s="11"/>
      <c r="BE47" s="11"/>
      <c r="BF47" s="11"/>
      <c r="BG47" s="11"/>
      <c r="BH47" s="11"/>
      <c r="BI47" s="11"/>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c r="EY47" s="38"/>
      <c r="EZ47" s="38"/>
      <c r="FA47" s="38"/>
      <c r="FB47" s="38"/>
      <c r="FC47" s="38"/>
      <c r="FD47" s="38"/>
      <c r="FE47" s="38"/>
      <c r="FF47" s="38"/>
      <c r="FG47" s="38"/>
      <c r="FH47" s="38"/>
      <c r="FI47" s="38"/>
      <c r="FJ47" s="38"/>
      <c r="FK47" s="38"/>
      <c r="FL47" s="38"/>
      <c r="FM47" s="38"/>
      <c r="FN47" s="38"/>
      <c r="FO47" s="38"/>
      <c r="FP47" s="38"/>
      <c r="FQ47" s="38"/>
      <c r="FR47" s="38"/>
      <c r="FS47" s="38"/>
      <c r="FT47" s="38"/>
      <c r="FU47" s="38"/>
      <c r="FV47" s="38"/>
      <c r="FW47" s="38"/>
      <c r="FX47" s="38"/>
      <c r="FY47" s="38"/>
      <c r="FZ47" s="38"/>
      <c r="GA47" s="38"/>
      <c r="GB47" s="38"/>
      <c r="GC47" s="38"/>
      <c r="GD47" s="38"/>
      <c r="GE47" s="38"/>
      <c r="GF47" s="38"/>
      <c r="GG47" s="38"/>
      <c r="GH47" s="38"/>
      <c r="GI47" s="38"/>
      <c r="GJ47" s="38"/>
      <c r="GK47" s="38"/>
      <c r="GL47" s="38"/>
      <c r="GM47" s="38"/>
      <c r="GN47" s="38"/>
      <c r="GO47" s="38"/>
      <c r="GP47" s="38"/>
      <c r="GQ47" s="38"/>
      <c r="GR47" s="38"/>
      <c r="GS47" s="38"/>
      <c r="GT47" s="38"/>
      <c r="GU47" s="38"/>
      <c r="GV47" s="38"/>
      <c r="GW47" s="38"/>
      <c r="GX47" s="38"/>
      <c r="GY47" s="38"/>
      <c r="GZ47" s="38"/>
      <c r="HA47" s="38"/>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row>
    <row r="48" spans="1:318" s="33" customFormat="1" ht="14.45">
      <c r="A48" s="38"/>
      <c r="B48" s="3"/>
      <c r="C48" s="13" t="s">
        <v>53</v>
      </c>
      <c r="D48" s="135"/>
      <c r="E48" s="135"/>
      <c r="F48" s="135"/>
      <c r="G48" s="135"/>
      <c r="H48" s="135"/>
      <c r="I48" s="135"/>
      <c r="J48" s="135"/>
      <c r="K48" s="135"/>
      <c r="L48" s="135"/>
      <c r="M48" s="1"/>
      <c r="N48" s="39"/>
      <c r="O48" s="13" t="s">
        <v>53</v>
      </c>
      <c r="P48" s="135"/>
      <c r="Q48" s="135"/>
      <c r="R48" s="135"/>
      <c r="S48" s="135"/>
      <c r="T48" s="135"/>
      <c r="U48" s="135"/>
      <c r="V48" s="135"/>
      <c r="W48" s="135"/>
      <c r="X48" s="135"/>
      <c r="Y48" s="1"/>
      <c r="Z48" s="39"/>
      <c r="AA48" s="13" t="s">
        <v>53</v>
      </c>
      <c r="AB48" s="135"/>
      <c r="AC48" s="135"/>
      <c r="AD48" s="135"/>
      <c r="AE48" s="135"/>
      <c r="AF48" s="135"/>
      <c r="AG48" s="135"/>
      <c r="AH48" s="135"/>
      <c r="AI48" s="135"/>
      <c r="AJ48" s="135"/>
      <c r="AK48" s="1"/>
      <c r="AL48" s="39"/>
      <c r="AM48" s="13" t="s">
        <v>53</v>
      </c>
      <c r="AN48" s="135"/>
      <c r="AO48" s="135"/>
      <c r="AP48" s="135"/>
      <c r="AQ48" s="135"/>
      <c r="AR48" s="135"/>
      <c r="AS48" s="135"/>
      <c r="AT48" s="135"/>
      <c r="AU48" s="135"/>
      <c r="AV48" s="135"/>
      <c r="AW48" s="1"/>
      <c r="AX48" s="41"/>
      <c r="AY48" s="13" t="s">
        <v>53</v>
      </c>
      <c r="AZ48" s="135"/>
      <c r="BA48" s="135"/>
      <c r="BB48" s="135"/>
      <c r="BC48" s="135"/>
      <c r="BD48" s="135"/>
      <c r="BE48" s="135"/>
      <c r="BF48" s="135"/>
      <c r="BG48" s="135"/>
      <c r="BH48" s="135"/>
      <c r="BI48" s="1"/>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c r="EY48" s="38"/>
      <c r="EZ48" s="38"/>
      <c r="FA48" s="38"/>
      <c r="FB48" s="38"/>
      <c r="FC48" s="38"/>
      <c r="FD48" s="38"/>
      <c r="FE48" s="38"/>
      <c r="FF48" s="38"/>
      <c r="FG48" s="38"/>
      <c r="FH48" s="38"/>
      <c r="FI48" s="38"/>
      <c r="FJ48" s="38"/>
      <c r="FK48" s="38"/>
      <c r="FL48" s="38"/>
      <c r="FM48" s="38"/>
      <c r="FN48" s="38"/>
      <c r="FO48" s="38"/>
      <c r="FP48" s="38"/>
      <c r="FQ48" s="38"/>
      <c r="FR48" s="38"/>
      <c r="FS48" s="38"/>
      <c r="FT48" s="38"/>
      <c r="FU48" s="38"/>
      <c r="FV48" s="38"/>
      <c r="FW48" s="38"/>
      <c r="FX48" s="38"/>
      <c r="FY48" s="38"/>
      <c r="FZ48" s="38"/>
      <c r="GA48" s="38"/>
      <c r="GB48" s="38"/>
      <c r="GC48" s="38"/>
      <c r="GD48" s="38"/>
      <c r="GE48" s="38"/>
      <c r="GF48" s="38"/>
      <c r="GG48" s="38"/>
      <c r="GH48" s="38"/>
      <c r="GI48" s="38"/>
      <c r="GJ48" s="38"/>
      <c r="GK48" s="38"/>
      <c r="GL48" s="38"/>
      <c r="GM48" s="38"/>
      <c r="GN48" s="38"/>
      <c r="GO48" s="38"/>
      <c r="GP48" s="38"/>
      <c r="GQ48" s="38"/>
      <c r="GR48" s="38"/>
      <c r="GS48" s="38"/>
      <c r="GT48" s="38"/>
      <c r="GU48" s="38"/>
      <c r="GV48" s="38"/>
      <c r="GW48" s="38"/>
      <c r="GX48" s="38"/>
      <c r="GY48" s="38"/>
      <c r="GZ48" s="38"/>
      <c r="HA48" s="38"/>
      <c r="HB48" s="38"/>
      <c r="HC48" s="38"/>
      <c r="HD48" s="38"/>
      <c r="HE48" s="38"/>
      <c r="HF48" s="38"/>
      <c r="HG48" s="38"/>
      <c r="HH48" s="38"/>
      <c r="HI48" s="38"/>
      <c r="HJ48" s="38"/>
      <c r="HK48" s="38"/>
      <c r="HL48" s="38"/>
      <c r="HM48" s="38"/>
      <c r="HN48" s="38"/>
      <c r="HO48" s="38"/>
      <c r="HP48" s="38"/>
      <c r="HQ48" s="38"/>
      <c r="HR48" s="38"/>
      <c r="HS48" s="38"/>
      <c r="HT48" s="38"/>
      <c r="HU48" s="38"/>
      <c r="HV48" s="38"/>
      <c r="HW48" s="38"/>
      <c r="HX48" s="38"/>
      <c r="HY48" s="38"/>
      <c r="HZ48" s="38"/>
      <c r="IA48" s="38"/>
      <c r="IB48" s="38"/>
      <c r="IC48" s="38"/>
      <c r="ID48" s="38"/>
      <c r="IE48" s="38"/>
      <c r="IF48" s="38"/>
      <c r="IG48" s="38"/>
      <c r="IH48" s="38"/>
      <c r="II48" s="38"/>
      <c r="IJ48" s="38"/>
      <c r="IK48" s="38"/>
      <c r="IL48" s="38"/>
      <c r="IM48" s="38"/>
      <c r="IN48" s="38"/>
      <c r="IO48" s="38"/>
      <c r="IP48" s="38"/>
      <c r="IQ48" s="38"/>
      <c r="IR48" s="38"/>
      <c r="IS48" s="38"/>
      <c r="IT48" s="38"/>
      <c r="IU48" s="38"/>
      <c r="IV48" s="38"/>
      <c r="IW48" s="38"/>
      <c r="IX48" s="38"/>
      <c r="IY48" s="38"/>
      <c r="IZ48" s="38"/>
      <c r="JA48" s="38"/>
      <c r="JB48" s="38"/>
      <c r="JC48" s="38"/>
      <c r="JD48" s="38"/>
      <c r="JE48" s="38"/>
      <c r="JF48" s="38"/>
      <c r="JG48" s="38"/>
      <c r="JH48" s="38"/>
      <c r="JI48" s="38"/>
      <c r="JJ48" s="38"/>
      <c r="JK48" s="38"/>
      <c r="JL48" s="38"/>
      <c r="JM48" s="38"/>
      <c r="JN48" s="38"/>
      <c r="JO48" s="38"/>
      <c r="JP48" s="38"/>
      <c r="JQ48" s="38"/>
      <c r="JR48" s="38"/>
      <c r="JS48" s="38"/>
      <c r="JT48" s="38"/>
      <c r="JU48" s="38"/>
      <c r="JV48" s="38"/>
      <c r="JW48" s="38"/>
      <c r="JX48" s="38"/>
      <c r="JY48" s="38"/>
      <c r="JZ48" s="38"/>
      <c r="KA48" s="38"/>
      <c r="KB48" s="38"/>
      <c r="KC48" s="38"/>
      <c r="KD48" s="38"/>
      <c r="KE48" s="38"/>
      <c r="KF48" s="38"/>
      <c r="KG48" s="38"/>
      <c r="KH48" s="38"/>
      <c r="KI48" s="38"/>
      <c r="KJ48" s="38"/>
      <c r="KK48" s="38"/>
      <c r="KL48" s="38"/>
      <c r="KM48" s="38"/>
      <c r="KN48" s="38"/>
      <c r="KO48" s="38"/>
      <c r="KP48" s="38"/>
      <c r="KQ48" s="38"/>
      <c r="KR48" s="38"/>
      <c r="KS48" s="38"/>
      <c r="KT48" s="38"/>
      <c r="KU48" s="38"/>
      <c r="KV48" s="38"/>
      <c r="KW48" s="38"/>
      <c r="KX48" s="38"/>
      <c r="KY48" s="38"/>
      <c r="KZ48" s="38"/>
      <c r="LA48" s="38"/>
      <c r="LB48" s="38"/>
      <c r="LC48" s="38"/>
      <c r="LD48" s="38"/>
      <c r="LE48" s="38"/>
      <c r="LF48" s="38"/>
    </row>
    <row r="49" spans="1:318" s="33" customFormat="1" ht="14.45">
      <c r="A49" s="38"/>
      <c r="B49" s="3"/>
      <c r="C49" s="13" t="s">
        <v>54</v>
      </c>
      <c r="D49" s="135"/>
      <c r="E49" s="135"/>
      <c r="F49" s="135"/>
      <c r="G49" s="135"/>
      <c r="H49" s="135"/>
      <c r="I49" s="135"/>
      <c r="J49" s="135"/>
      <c r="K49" s="135"/>
      <c r="L49" s="135"/>
      <c r="M49" s="1"/>
      <c r="N49" s="39"/>
      <c r="O49" s="13" t="s">
        <v>54</v>
      </c>
      <c r="P49" s="135"/>
      <c r="Q49" s="135"/>
      <c r="R49" s="135"/>
      <c r="S49" s="135"/>
      <c r="T49" s="135"/>
      <c r="U49" s="135"/>
      <c r="V49" s="135"/>
      <c r="W49" s="135"/>
      <c r="X49" s="135"/>
      <c r="Y49" s="1"/>
      <c r="Z49" s="39"/>
      <c r="AA49" s="13" t="s">
        <v>54</v>
      </c>
      <c r="AB49" s="135"/>
      <c r="AC49" s="135"/>
      <c r="AD49" s="135"/>
      <c r="AE49" s="135"/>
      <c r="AF49" s="135"/>
      <c r="AG49" s="135"/>
      <c r="AH49" s="135"/>
      <c r="AI49" s="135"/>
      <c r="AJ49" s="135"/>
      <c r="AK49" s="1"/>
      <c r="AL49" s="39"/>
      <c r="AM49" s="13" t="s">
        <v>54</v>
      </c>
      <c r="AN49" s="135"/>
      <c r="AO49" s="135"/>
      <c r="AP49" s="135"/>
      <c r="AQ49" s="135"/>
      <c r="AR49" s="135"/>
      <c r="AS49" s="135"/>
      <c r="AT49" s="135"/>
      <c r="AU49" s="135"/>
      <c r="AV49" s="135"/>
      <c r="AW49" s="1"/>
      <c r="AX49" s="41"/>
      <c r="AY49" s="13" t="s">
        <v>54</v>
      </c>
      <c r="AZ49" s="135"/>
      <c r="BA49" s="135"/>
      <c r="BB49" s="135"/>
      <c r="BC49" s="135"/>
      <c r="BD49" s="135"/>
      <c r="BE49" s="135"/>
      <c r="BF49" s="135"/>
      <c r="BG49" s="135"/>
      <c r="BH49" s="135"/>
      <c r="BI49" s="1"/>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c r="FJ49" s="38"/>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c r="HB49" s="38"/>
      <c r="HC49" s="38"/>
      <c r="HD49" s="38"/>
      <c r="HE49" s="38"/>
      <c r="HF49" s="38"/>
      <c r="HG49" s="38"/>
      <c r="HH49" s="38"/>
      <c r="HI49" s="38"/>
      <c r="HJ49" s="38"/>
      <c r="HK49" s="38"/>
      <c r="HL49" s="38"/>
      <c r="HM49" s="38"/>
      <c r="HN49" s="38"/>
      <c r="HO49" s="38"/>
      <c r="HP49" s="38"/>
      <c r="HQ49" s="38"/>
      <c r="HR49" s="38"/>
      <c r="HS49" s="38"/>
      <c r="HT49" s="38"/>
      <c r="HU49" s="38"/>
      <c r="HV49" s="38"/>
      <c r="HW49" s="38"/>
      <c r="HX49" s="38"/>
      <c r="HY49" s="38"/>
      <c r="HZ49" s="38"/>
      <c r="IA49" s="38"/>
      <c r="IB49" s="38"/>
      <c r="IC49" s="38"/>
      <c r="ID49" s="38"/>
      <c r="IE49" s="38"/>
      <c r="IF49" s="38"/>
      <c r="IG49" s="38"/>
      <c r="IH49" s="38"/>
      <c r="II49" s="38"/>
      <c r="IJ49" s="38"/>
      <c r="IK49" s="38"/>
      <c r="IL49" s="38"/>
      <c r="IM49" s="38"/>
      <c r="IN49" s="38"/>
      <c r="IO49" s="38"/>
      <c r="IP49" s="38"/>
      <c r="IQ49" s="38"/>
      <c r="IR49" s="38"/>
      <c r="IS49" s="38"/>
      <c r="IT49" s="38"/>
      <c r="IU49" s="38"/>
      <c r="IV49" s="38"/>
      <c r="IW49" s="38"/>
      <c r="IX49" s="38"/>
      <c r="IY49" s="38"/>
      <c r="IZ49" s="38"/>
      <c r="JA49" s="38"/>
      <c r="JB49" s="38"/>
      <c r="JC49" s="38"/>
      <c r="JD49" s="38"/>
      <c r="JE49" s="38"/>
      <c r="JF49" s="38"/>
      <c r="JG49" s="38"/>
      <c r="JH49" s="38"/>
      <c r="JI49" s="38"/>
      <c r="JJ49" s="38"/>
      <c r="JK49" s="38"/>
      <c r="JL49" s="38"/>
      <c r="JM49" s="38"/>
      <c r="JN49" s="38"/>
      <c r="JO49" s="38"/>
      <c r="JP49" s="38"/>
      <c r="JQ49" s="38"/>
      <c r="JR49" s="38"/>
      <c r="JS49" s="38"/>
      <c r="JT49" s="38"/>
      <c r="JU49" s="38"/>
      <c r="JV49" s="38"/>
      <c r="JW49" s="38"/>
      <c r="JX49" s="38"/>
      <c r="JY49" s="38"/>
      <c r="JZ49" s="38"/>
      <c r="KA49" s="38"/>
      <c r="KB49" s="38"/>
      <c r="KC49" s="38"/>
      <c r="KD49" s="38"/>
      <c r="KE49" s="38"/>
      <c r="KF49" s="38"/>
      <c r="KG49" s="38"/>
      <c r="KH49" s="38"/>
      <c r="KI49" s="38"/>
      <c r="KJ49" s="38"/>
      <c r="KK49" s="38"/>
      <c r="KL49" s="38"/>
      <c r="KM49" s="38"/>
      <c r="KN49" s="38"/>
      <c r="KO49" s="38"/>
      <c r="KP49" s="38"/>
      <c r="KQ49" s="38"/>
      <c r="KR49" s="38"/>
      <c r="KS49" s="38"/>
      <c r="KT49" s="38"/>
      <c r="KU49" s="38"/>
      <c r="KV49" s="38"/>
      <c r="KW49" s="38"/>
      <c r="KX49" s="38"/>
      <c r="KY49" s="38"/>
      <c r="KZ49" s="38"/>
      <c r="LA49" s="38"/>
      <c r="LB49" s="38"/>
      <c r="LC49" s="38"/>
      <c r="LD49" s="38"/>
      <c r="LE49" s="38"/>
      <c r="LF49" s="38"/>
    </row>
    <row r="50" spans="1:318" s="33" customFormat="1" ht="14.45">
      <c r="A50" s="38"/>
      <c r="B50" s="3"/>
      <c r="C50" s="13" t="s">
        <v>55</v>
      </c>
      <c r="D50" s="135"/>
      <c r="E50" s="135"/>
      <c r="F50" s="135"/>
      <c r="G50" s="135"/>
      <c r="H50" s="135"/>
      <c r="I50" s="135"/>
      <c r="J50" s="135"/>
      <c r="K50" s="135"/>
      <c r="L50" s="135"/>
      <c r="M50" s="1"/>
      <c r="N50" s="39"/>
      <c r="O50" s="13" t="s">
        <v>55</v>
      </c>
      <c r="P50" s="135"/>
      <c r="Q50" s="135"/>
      <c r="R50" s="135"/>
      <c r="S50" s="135"/>
      <c r="T50" s="135"/>
      <c r="U50" s="135"/>
      <c r="V50" s="135"/>
      <c r="W50" s="135"/>
      <c r="X50" s="135"/>
      <c r="Y50" s="1"/>
      <c r="Z50" s="39"/>
      <c r="AA50" s="13" t="s">
        <v>55</v>
      </c>
      <c r="AB50" s="135"/>
      <c r="AC50" s="135"/>
      <c r="AD50" s="135"/>
      <c r="AE50" s="135"/>
      <c r="AF50" s="135"/>
      <c r="AG50" s="135"/>
      <c r="AH50" s="135"/>
      <c r="AI50" s="135"/>
      <c r="AJ50" s="135"/>
      <c r="AK50" s="1"/>
      <c r="AL50" s="39"/>
      <c r="AM50" s="13" t="s">
        <v>55</v>
      </c>
      <c r="AN50" s="135"/>
      <c r="AO50" s="135"/>
      <c r="AP50" s="135"/>
      <c r="AQ50" s="135"/>
      <c r="AR50" s="135"/>
      <c r="AS50" s="135"/>
      <c r="AT50" s="135"/>
      <c r="AU50" s="135"/>
      <c r="AV50" s="135"/>
      <c r="AW50" s="1"/>
      <c r="AX50" s="41"/>
      <c r="AY50" s="13" t="s">
        <v>55</v>
      </c>
      <c r="AZ50" s="135"/>
      <c r="BA50" s="135"/>
      <c r="BB50" s="135"/>
      <c r="BC50" s="135"/>
      <c r="BD50" s="135"/>
      <c r="BE50" s="135"/>
      <c r="BF50" s="135"/>
      <c r="BG50" s="135"/>
      <c r="BH50" s="135"/>
      <c r="BI50" s="1"/>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c r="IW50" s="38"/>
      <c r="IX50" s="38"/>
      <c r="IY50" s="38"/>
      <c r="IZ50" s="38"/>
      <c r="JA50" s="38"/>
      <c r="JB50" s="38"/>
      <c r="JC50" s="38"/>
      <c r="JD50" s="38"/>
      <c r="JE50" s="38"/>
      <c r="JF50" s="38"/>
      <c r="JG50" s="38"/>
      <c r="JH50" s="38"/>
      <c r="JI50" s="38"/>
      <c r="JJ50" s="38"/>
      <c r="JK50" s="38"/>
      <c r="JL50" s="38"/>
      <c r="JM50" s="38"/>
      <c r="JN50" s="38"/>
      <c r="JO50" s="38"/>
      <c r="JP50" s="38"/>
      <c r="JQ50" s="38"/>
      <c r="JR50" s="38"/>
      <c r="JS50" s="38"/>
      <c r="JT50" s="38"/>
      <c r="JU50" s="38"/>
      <c r="JV50" s="38"/>
      <c r="JW50" s="38"/>
      <c r="JX50" s="38"/>
      <c r="JY50" s="38"/>
      <c r="JZ50" s="38"/>
      <c r="KA50" s="38"/>
      <c r="KB50" s="38"/>
      <c r="KC50" s="38"/>
      <c r="KD50" s="38"/>
      <c r="KE50" s="38"/>
      <c r="KF50" s="38"/>
      <c r="KG50" s="38"/>
      <c r="KH50" s="38"/>
      <c r="KI50" s="38"/>
      <c r="KJ50" s="38"/>
      <c r="KK50" s="38"/>
      <c r="KL50" s="38"/>
      <c r="KM50" s="38"/>
      <c r="KN50" s="38"/>
      <c r="KO50" s="38"/>
      <c r="KP50" s="38"/>
      <c r="KQ50" s="38"/>
      <c r="KR50" s="38"/>
      <c r="KS50" s="38"/>
      <c r="KT50" s="38"/>
      <c r="KU50" s="38"/>
      <c r="KV50" s="38"/>
      <c r="KW50" s="38"/>
      <c r="KX50" s="38"/>
      <c r="KY50" s="38"/>
      <c r="KZ50" s="38"/>
      <c r="LA50" s="38"/>
      <c r="LB50" s="38"/>
      <c r="LC50" s="38"/>
      <c r="LD50" s="38"/>
      <c r="LE50" s="38"/>
      <c r="LF50" s="38"/>
    </row>
    <row r="51" spans="1:318" s="33" customFormat="1">
      <c r="A51" s="38"/>
      <c r="B51" s="3"/>
      <c r="C51" s="13" t="s">
        <v>56</v>
      </c>
      <c r="D51" s="135"/>
      <c r="E51" s="135"/>
      <c r="F51" s="135"/>
      <c r="G51" s="135"/>
      <c r="H51" s="135"/>
      <c r="I51" s="135"/>
      <c r="J51" s="135"/>
      <c r="K51" s="135"/>
      <c r="L51" s="135"/>
      <c r="M51" s="1"/>
      <c r="N51" s="39"/>
      <c r="O51" s="13" t="s">
        <v>56</v>
      </c>
      <c r="P51" s="135"/>
      <c r="Q51" s="135"/>
      <c r="R51" s="135"/>
      <c r="S51" s="135"/>
      <c r="T51" s="135"/>
      <c r="U51" s="135"/>
      <c r="V51" s="135"/>
      <c r="W51" s="135"/>
      <c r="X51" s="135"/>
      <c r="Y51" s="1"/>
      <c r="Z51" s="39"/>
      <c r="AA51" s="13" t="s">
        <v>56</v>
      </c>
      <c r="AB51" s="135"/>
      <c r="AC51" s="135"/>
      <c r="AD51" s="135"/>
      <c r="AE51" s="135"/>
      <c r="AF51" s="135"/>
      <c r="AG51" s="135"/>
      <c r="AH51" s="135"/>
      <c r="AI51" s="135"/>
      <c r="AJ51" s="135"/>
      <c r="AK51" s="1"/>
      <c r="AL51" s="39"/>
      <c r="AM51" s="13" t="s">
        <v>56</v>
      </c>
      <c r="AN51" s="135"/>
      <c r="AO51" s="135"/>
      <c r="AP51" s="135"/>
      <c r="AQ51" s="135"/>
      <c r="AR51" s="135"/>
      <c r="AS51" s="135"/>
      <c r="AT51" s="135"/>
      <c r="AU51" s="135"/>
      <c r="AV51" s="135"/>
      <c r="AW51" s="1"/>
      <c r="AX51" s="41"/>
      <c r="AY51" s="13" t="s">
        <v>56</v>
      </c>
      <c r="AZ51" s="135"/>
      <c r="BA51" s="135"/>
      <c r="BB51" s="135"/>
      <c r="BC51" s="135"/>
      <c r="BD51" s="135"/>
      <c r="BE51" s="135"/>
      <c r="BF51" s="135"/>
      <c r="BG51" s="135"/>
      <c r="BH51" s="135"/>
      <c r="BI51" s="1"/>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c r="EY51" s="38"/>
      <c r="EZ51" s="38"/>
      <c r="FA51" s="38"/>
      <c r="FB51" s="38"/>
      <c r="FC51" s="38"/>
      <c r="FD51" s="38"/>
      <c r="FE51" s="38"/>
      <c r="FF51" s="38"/>
      <c r="FG51" s="38"/>
      <c r="FH51" s="38"/>
      <c r="FI51" s="38"/>
      <c r="FJ51" s="38"/>
      <c r="FK51" s="38"/>
      <c r="FL51" s="38"/>
      <c r="FM51" s="38"/>
      <c r="FN51" s="38"/>
      <c r="FO51" s="38"/>
      <c r="FP51" s="38"/>
      <c r="FQ51" s="38"/>
      <c r="FR51" s="38"/>
      <c r="FS51" s="38"/>
      <c r="FT51" s="38"/>
      <c r="FU51" s="38"/>
      <c r="FV51" s="38"/>
      <c r="FW51" s="38"/>
      <c r="FX51" s="38"/>
      <c r="FY51" s="38"/>
      <c r="FZ51" s="38"/>
      <c r="GA51" s="38"/>
      <c r="GB51" s="38"/>
      <c r="GC51" s="38"/>
      <c r="GD51" s="38"/>
      <c r="GE51" s="38"/>
      <c r="GF51" s="38"/>
      <c r="GG51" s="38"/>
      <c r="GH51" s="38"/>
      <c r="GI51" s="38"/>
      <c r="GJ51" s="38"/>
      <c r="GK51" s="38"/>
      <c r="GL51" s="38"/>
      <c r="GM51" s="38"/>
      <c r="GN51" s="38"/>
      <c r="GO51" s="38"/>
      <c r="GP51" s="38"/>
      <c r="GQ51" s="38"/>
      <c r="GR51" s="38"/>
      <c r="GS51" s="38"/>
      <c r="GT51" s="38"/>
      <c r="GU51" s="38"/>
      <c r="GV51" s="38"/>
      <c r="GW51" s="38"/>
      <c r="GX51" s="38"/>
      <c r="GY51" s="38"/>
      <c r="GZ51" s="38"/>
      <c r="HA51" s="38"/>
      <c r="HB51" s="38"/>
      <c r="HC51" s="38"/>
      <c r="HD51" s="38"/>
      <c r="HE51" s="38"/>
      <c r="HF51" s="38"/>
      <c r="HG51" s="38"/>
      <c r="HH51" s="38"/>
      <c r="HI51" s="38"/>
      <c r="HJ51" s="38"/>
      <c r="HK51" s="38"/>
      <c r="HL51" s="38"/>
      <c r="HM51" s="38"/>
      <c r="HN51" s="38"/>
      <c r="HO51" s="38"/>
      <c r="HP51" s="38"/>
      <c r="HQ51" s="38"/>
      <c r="HR51" s="38"/>
      <c r="HS51" s="38"/>
      <c r="HT51" s="38"/>
      <c r="HU51" s="38"/>
      <c r="HV51" s="38"/>
      <c r="HW51" s="38"/>
      <c r="HX51" s="38"/>
      <c r="HY51" s="38"/>
      <c r="HZ51" s="38"/>
      <c r="IA51" s="38"/>
      <c r="IB51" s="38"/>
      <c r="IC51" s="38"/>
      <c r="ID51" s="38"/>
      <c r="IE51" s="38"/>
      <c r="IF51" s="38"/>
      <c r="IG51" s="38"/>
      <c r="IH51" s="38"/>
      <c r="II51" s="38"/>
      <c r="IJ51" s="38"/>
      <c r="IK51" s="38"/>
      <c r="IL51" s="38"/>
      <c r="IM51" s="38"/>
      <c r="IN51" s="38"/>
      <c r="IO51" s="38"/>
      <c r="IP51" s="38"/>
      <c r="IQ51" s="38"/>
      <c r="IR51" s="38"/>
      <c r="IS51" s="38"/>
      <c r="IT51" s="38"/>
      <c r="IU51" s="38"/>
      <c r="IV51" s="38"/>
      <c r="IW51" s="38"/>
      <c r="IX51" s="38"/>
      <c r="IY51" s="38"/>
      <c r="IZ51" s="38"/>
      <c r="JA51" s="38"/>
      <c r="JB51" s="38"/>
      <c r="JC51" s="38"/>
      <c r="JD51" s="38"/>
      <c r="JE51" s="38"/>
      <c r="JF51" s="38"/>
      <c r="JG51" s="38"/>
      <c r="JH51" s="38"/>
      <c r="JI51" s="38"/>
      <c r="JJ51" s="38"/>
      <c r="JK51" s="38"/>
      <c r="JL51" s="38"/>
      <c r="JM51" s="38"/>
      <c r="JN51" s="38"/>
      <c r="JO51" s="38"/>
      <c r="JP51" s="38"/>
      <c r="JQ51" s="38"/>
      <c r="JR51" s="38"/>
      <c r="JS51" s="38"/>
      <c r="JT51" s="38"/>
      <c r="JU51" s="38"/>
      <c r="JV51" s="38"/>
      <c r="JW51" s="38"/>
      <c r="JX51" s="38"/>
      <c r="JY51" s="38"/>
      <c r="JZ51" s="38"/>
      <c r="KA51" s="38"/>
      <c r="KB51" s="38"/>
      <c r="KC51" s="38"/>
      <c r="KD51" s="38"/>
      <c r="KE51" s="38"/>
      <c r="KF51" s="38"/>
      <c r="KG51" s="38"/>
      <c r="KH51" s="38"/>
      <c r="KI51" s="38"/>
      <c r="KJ51" s="38"/>
      <c r="KK51" s="38"/>
      <c r="KL51" s="38"/>
      <c r="KM51" s="38"/>
      <c r="KN51" s="38"/>
      <c r="KO51" s="38"/>
      <c r="KP51" s="38"/>
      <c r="KQ51" s="38"/>
      <c r="KR51" s="38"/>
      <c r="KS51" s="38"/>
      <c r="KT51" s="38"/>
      <c r="KU51" s="38"/>
      <c r="KV51" s="38"/>
      <c r="KW51" s="38"/>
      <c r="KX51" s="38"/>
      <c r="KY51" s="38"/>
      <c r="KZ51" s="38"/>
      <c r="LA51" s="38"/>
      <c r="LB51" s="38"/>
      <c r="LC51" s="38"/>
      <c r="LD51" s="38"/>
      <c r="LE51" s="38"/>
      <c r="LF51" s="38"/>
    </row>
    <row r="52" spans="1:318" s="33" customFormat="1">
      <c r="A52" s="38"/>
      <c r="B52" s="3"/>
      <c r="C52" s="13" t="str">
        <f>'Student Summary'!$H$13</f>
        <v>Group</v>
      </c>
      <c r="D52" s="135"/>
      <c r="E52" s="135"/>
      <c r="F52" s="135"/>
      <c r="G52" s="135"/>
      <c r="H52" s="135"/>
      <c r="I52" s="135"/>
      <c r="J52" s="135"/>
      <c r="K52" s="135"/>
      <c r="L52" s="135"/>
      <c r="M52" s="1"/>
      <c r="N52" s="39"/>
      <c r="O52" s="13" t="str">
        <f>'Student Summary'!$H$13</f>
        <v>Group</v>
      </c>
      <c r="P52" s="135"/>
      <c r="Q52" s="135"/>
      <c r="R52" s="135"/>
      <c r="S52" s="135"/>
      <c r="T52" s="135"/>
      <c r="U52" s="135"/>
      <c r="V52" s="135"/>
      <c r="W52" s="135"/>
      <c r="X52" s="135"/>
      <c r="Y52" s="1"/>
      <c r="Z52" s="39"/>
      <c r="AA52" s="13" t="str">
        <f>'Student Summary'!$H$13</f>
        <v>Group</v>
      </c>
      <c r="AB52" s="135"/>
      <c r="AC52" s="135"/>
      <c r="AD52" s="135"/>
      <c r="AE52" s="135"/>
      <c r="AF52" s="135"/>
      <c r="AG52" s="135"/>
      <c r="AH52" s="135"/>
      <c r="AI52" s="135"/>
      <c r="AJ52" s="135"/>
      <c r="AK52" s="1"/>
      <c r="AL52" s="39"/>
      <c r="AM52" s="13" t="str">
        <f>'Student Summary'!$H$13</f>
        <v>Group</v>
      </c>
      <c r="AN52" s="135"/>
      <c r="AO52" s="135"/>
      <c r="AP52" s="135"/>
      <c r="AQ52" s="135"/>
      <c r="AR52" s="135"/>
      <c r="AS52" s="135"/>
      <c r="AT52" s="135"/>
      <c r="AU52" s="135"/>
      <c r="AV52" s="135"/>
      <c r="AW52" s="1"/>
      <c r="AX52" s="41"/>
      <c r="AY52" s="13" t="str">
        <f>'Student Summary'!$H$13</f>
        <v>Group</v>
      </c>
      <c r="AZ52" s="135"/>
      <c r="BA52" s="135"/>
      <c r="BB52" s="135"/>
      <c r="BC52" s="135"/>
      <c r="BD52" s="135"/>
      <c r="BE52" s="135"/>
      <c r="BF52" s="135"/>
      <c r="BG52" s="135"/>
      <c r="BH52" s="135"/>
      <c r="BI52" s="1"/>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c r="EY52" s="38"/>
      <c r="EZ52" s="38"/>
      <c r="FA52" s="38"/>
      <c r="FB52" s="38"/>
      <c r="FC52" s="38"/>
      <c r="FD52" s="38"/>
      <c r="FE52" s="38"/>
      <c r="FF52" s="38"/>
      <c r="FG52" s="38"/>
      <c r="FH52" s="38"/>
      <c r="FI52" s="38"/>
      <c r="FJ52" s="38"/>
      <c r="FK52" s="38"/>
      <c r="FL52" s="38"/>
      <c r="FM52" s="38"/>
      <c r="FN52" s="38"/>
      <c r="FO52" s="38"/>
      <c r="FP52" s="38"/>
      <c r="FQ52" s="38"/>
      <c r="FR52" s="38"/>
      <c r="FS52" s="38"/>
      <c r="FT52" s="38"/>
      <c r="FU52" s="38"/>
      <c r="FV52" s="38"/>
      <c r="FW52" s="38"/>
      <c r="FX52" s="38"/>
      <c r="FY52" s="38"/>
      <c r="FZ52" s="38"/>
      <c r="GA52" s="38"/>
      <c r="GB52" s="38"/>
      <c r="GC52" s="38"/>
      <c r="GD52" s="38"/>
      <c r="GE52" s="38"/>
      <c r="GF52" s="38"/>
      <c r="GG52" s="38"/>
      <c r="GH52" s="38"/>
      <c r="GI52" s="38"/>
      <c r="GJ52" s="38"/>
      <c r="GK52" s="38"/>
      <c r="GL52" s="38"/>
      <c r="GM52" s="38"/>
      <c r="GN52" s="38"/>
      <c r="GO52" s="38"/>
      <c r="GP52" s="38"/>
      <c r="GQ52" s="38"/>
      <c r="GR52" s="38"/>
      <c r="GS52" s="38"/>
      <c r="GT52" s="38"/>
      <c r="GU52" s="38"/>
      <c r="GV52" s="38"/>
      <c r="GW52" s="38"/>
      <c r="GX52" s="38"/>
      <c r="GY52" s="38"/>
      <c r="GZ52" s="38"/>
      <c r="HA52" s="38"/>
      <c r="HB52" s="38"/>
      <c r="HC52" s="38"/>
      <c r="HD52" s="38"/>
      <c r="HE52" s="38"/>
      <c r="HF52" s="38"/>
      <c r="HG52" s="38"/>
      <c r="HH52" s="38"/>
      <c r="HI52" s="38"/>
      <c r="HJ52" s="38"/>
      <c r="HK52" s="38"/>
      <c r="HL52" s="38"/>
      <c r="HM52" s="38"/>
      <c r="HN52" s="38"/>
      <c r="HO52" s="38"/>
      <c r="HP52" s="38"/>
      <c r="HQ52" s="38"/>
      <c r="HR52" s="38"/>
      <c r="HS52" s="38"/>
      <c r="HT52" s="38"/>
      <c r="HU52" s="38"/>
      <c r="HV52" s="38"/>
      <c r="HW52" s="38"/>
      <c r="HX52" s="38"/>
      <c r="HY52" s="38"/>
      <c r="HZ52" s="38"/>
      <c r="IA52" s="38"/>
      <c r="IB52" s="38"/>
      <c r="IC52" s="38"/>
      <c r="ID52" s="38"/>
      <c r="IE52" s="38"/>
      <c r="IF52" s="38"/>
      <c r="IG52" s="38"/>
      <c r="IH52" s="38"/>
      <c r="II52" s="38"/>
      <c r="IJ52" s="38"/>
      <c r="IK52" s="38"/>
      <c r="IL52" s="38"/>
      <c r="IM52" s="38"/>
      <c r="IN52" s="38"/>
      <c r="IO52" s="38"/>
      <c r="IP52" s="38"/>
      <c r="IQ52" s="38"/>
      <c r="IR52" s="38"/>
      <c r="IS52" s="38"/>
      <c r="IT52" s="38"/>
      <c r="IU52" s="38"/>
      <c r="IV52" s="38"/>
      <c r="IW52" s="38"/>
      <c r="IX52" s="38"/>
      <c r="IY52" s="38"/>
      <c r="IZ52" s="38"/>
      <c r="JA52" s="38"/>
      <c r="JB52" s="38"/>
      <c r="JC52" s="38"/>
      <c r="JD52" s="38"/>
      <c r="JE52" s="38"/>
      <c r="JF52" s="38"/>
      <c r="JG52" s="38"/>
      <c r="JH52" s="38"/>
      <c r="JI52" s="38"/>
      <c r="JJ52" s="38"/>
      <c r="JK52" s="38"/>
      <c r="JL52" s="38"/>
      <c r="JM52" s="38"/>
      <c r="JN52" s="38"/>
      <c r="JO52" s="38"/>
      <c r="JP52" s="38"/>
      <c r="JQ52" s="38"/>
      <c r="JR52" s="38"/>
      <c r="JS52" s="38"/>
      <c r="JT52" s="38"/>
      <c r="JU52" s="38"/>
      <c r="JV52" s="38"/>
      <c r="JW52" s="38"/>
      <c r="JX52" s="38"/>
      <c r="JY52" s="38"/>
      <c r="JZ52" s="38"/>
      <c r="KA52" s="38"/>
      <c r="KB52" s="38"/>
      <c r="KC52" s="38"/>
      <c r="KD52" s="38"/>
      <c r="KE52" s="38"/>
      <c r="KF52" s="38"/>
      <c r="KG52" s="38"/>
      <c r="KH52" s="38"/>
      <c r="KI52" s="38"/>
      <c r="KJ52" s="38"/>
      <c r="KK52" s="38"/>
      <c r="KL52" s="38"/>
      <c r="KM52" s="38"/>
      <c r="KN52" s="38"/>
      <c r="KO52" s="38"/>
      <c r="KP52" s="38"/>
      <c r="KQ52" s="38"/>
      <c r="KR52" s="38"/>
      <c r="KS52" s="38"/>
      <c r="KT52" s="38"/>
      <c r="KU52" s="38"/>
      <c r="KV52" s="38"/>
      <c r="KW52" s="38"/>
      <c r="KX52" s="38"/>
      <c r="KY52" s="38"/>
      <c r="KZ52" s="38"/>
      <c r="LA52" s="38"/>
      <c r="LB52" s="38"/>
      <c r="LC52" s="38"/>
      <c r="LD52" s="38"/>
      <c r="LE52" s="38"/>
      <c r="LF52" s="38"/>
    </row>
    <row r="53" spans="1:318" s="33" customFormat="1">
      <c r="A53" s="38"/>
      <c r="B53" s="3"/>
      <c r="C53" s="13" t="s">
        <v>12</v>
      </c>
      <c r="D53" s="135"/>
      <c r="E53" s="135"/>
      <c r="F53" s="135"/>
      <c r="G53" s="135"/>
      <c r="H53" s="135"/>
      <c r="I53" s="135"/>
      <c r="J53" s="135"/>
      <c r="K53" s="135"/>
      <c r="L53" s="135"/>
      <c r="M53" s="1"/>
      <c r="N53" s="39"/>
      <c r="O53" s="13"/>
      <c r="P53" s="135"/>
      <c r="Q53" s="135"/>
      <c r="R53" s="135"/>
      <c r="S53" s="135"/>
      <c r="T53" s="135"/>
      <c r="U53" s="135"/>
      <c r="V53" s="135"/>
      <c r="W53" s="135"/>
      <c r="X53" s="135"/>
      <c r="Y53" s="1"/>
      <c r="Z53" s="39"/>
      <c r="AA53" s="13" t="s">
        <v>12</v>
      </c>
      <c r="AB53" s="135"/>
      <c r="AC53" s="135"/>
      <c r="AD53" s="135"/>
      <c r="AE53" s="135"/>
      <c r="AF53" s="135"/>
      <c r="AG53" s="135"/>
      <c r="AH53" s="135"/>
      <c r="AI53" s="135"/>
      <c r="AJ53" s="135"/>
      <c r="AK53" s="1"/>
      <c r="AL53" s="39"/>
      <c r="AM53" s="13" t="s">
        <v>12</v>
      </c>
      <c r="AN53" s="135"/>
      <c r="AO53" s="135"/>
      <c r="AP53" s="135"/>
      <c r="AQ53" s="135"/>
      <c r="AR53" s="135"/>
      <c r="AS53" s="135"/>
      <c r="AT53" s="135"/>
      <c r="AU53" s="135"/>
      <c r="AV53" s="135"/>
      <c r="AW53" s="1"/>
      <c r="AX53" s="41"/>
      <c r="AY53" s="13"/>
      <c r="AZ53" s="135"/>
      <c r="BA53" s="135"/>
      <c r="BB53" s="135"/>
      <c r="BC53" s="135"/>
      <c r="BD53" s="135"/>
      <c r="BE53" s="135"/>
      <c r="BF53" s="135"/>
      <c r="BG53" s="135"/>
      <c r="BH53" s="135"/>
      <c r="BI53" s="190" t="s">
        <v>80</v>
      </c>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c r="FG53" s="38"/>
      <c r="FH53" s="38"/>
      <c r="FI53" s="38"/>
      <c r="FJ53" s="38"/>
      <c r="FK53" s="38"/>
      <c r="FL53" s="38"/>
      <c r="FM53" s="38"/>
      <c r="FN53" s="38"/>
      <c r="FO53" s="38"/>
      <c r="FP53" s="38"/>
      <c r="FQ53" s="38"/>
      <c r="FR53" s="38"/>
      <c r="FS53" s="38"/>
      <c r="FT53" s="38"/>
      <c r="FU53" s="38"/>
      <c r="FV53" s="38"/>
      <c r="FW53" s="38"/>
      <c r="FX53" s="38"/>
      <c r="FY53" s="38"/>
      <c r="FZ53" s="38"/>
      <c r="GA53" s="38"/>
      <c r="GB53" s="38"/>
      <c r="GC53" s="38"/>
      <c r="GD53" s="38"/>
      <c r="GE53" s="38"/>
      <c r="GF53" s="38"/>
      <c r="GG53" s="38"/>
      <c r="GH53" s="38"/>
      <c r="GI53" s="38"/>
      <c r="GJ53" s="38"/>
      <c r="GK53" s="38"/>
      <c r="GL53" s="38"/>
      <c r="GM53" s="38"/>
      <c r="GN53" s="38"/>
      <c r="GO53" s="38"/>
      <c r="GP53" s="38"/>
      <c r="GQ53" s="38"/>
      <c r="GR53" s="38"/>
      <c r="GS53" s="38"/>
      <c r="GT53" s="38"/>
      <c r="GU53" s="38"/>
      <c r="GV53" s="38"/>
      <c r="GW53" s="38"/>
      <c r="GX53" s="38"/>
      <c r="GY53" s="38"/>
      <c r="GZ53" s="38"/>
      <c r="HA53" s="38"/>
      <c r="HB53" s="38"/>
      <c r="HC53" s="38"/>
      <c r="HD53" s="38"/>
      <c r="HE53" s="38"/>
      <c r="HF53" s="38"/>
      <c r="HG53" s="38"/>
      <c r="HH53" s="38"/>
      <c r="HI53" s="38"/>
      <c r="HJ53" s="38"/>
      <c r="HK53" s="38"/>
      <c r="HL53" s="38"/>
      <c r="HM53" s="38"/>
      <c r="HN53" s="38"/>
      <c r="HO53" s="38"/>
      <c r="HP53" s="38"/>
      <c r="HQ53" s="38"/>
      <c r="HR53" s="38"/>
      <c r="HS53" s="38"/>
      <c r="HT53" s="38"/>
      <c r="HU53" s="38"/>
      <c r="HV53" s="38"/>
      <c r="HW53" s="38"/>
      <c r="HX53" s="38"/>
      <c r="HY53" s="38"/>
      <c r="HZ53" s="38"/>
      <c r="IA53" s="38"/>
      <c r="IB53" s="38"/>
      <c r="IC53" s="38"/>
      <c r="ID53" s="38"/>
      <c r="IE53" s="38"/>
      <c r="IF53" s="38"/>
      <c r="IG53" s="38"/>
      <c r="IH53" s="38"/>
      <c r="II53" s="38"/>
      <c r="IJ53" s="38"/>
      <c r="IK53" s="38"/>
      <c r="IL53" s="38"/>
      <c r="IM53" s="38"/>
      <c r="IN53" s="38"/>
      <c r="IO53" s="38"/>
      <c r="IP53" s="38"/>
      <c r="IQ53" s="38"/>
      <c r="IR53" s="38"/>
      <c r="IS53" s="38"/>
      <c r="IT53" s="38"/>
      <c r="IU53" s="38"/>
      <c r="IV53" s="38"/>
      <c r="IW53" s="38"/>
      <c r="IX53" s="38"/>
      <c r="IY53" s="38"/>
      <c r="IZ53" s="38"/>
      <c r="JA53" s="38"/>
      <c r="JB53" s="38"/>
      <c r="JC53" s="38"/>
      <c r="JD53" s="38"/>
      <c r="JE53" s="38"/>
      <c r="JF53" s="38"/>
      <c r="JG53" s="38"/>
      <c r="JH53" s="38"/>
      <c r="JI53" s="38"/>
      <c r="JJ53" s="38"/>
      <c r="JK53" s="38"/>
      <c r="JL53" s="38"/>
      <c r="JM53" s="38"/>
      <c r="JN53" s="38"/>
      <c r="JO53" s="38"/>
      <c r="JP53" s="38"/>
      <c r="JQ53" s="38"/>
      <c r="JR53" s="38"/>
      <c r="JS53" s="38"/>
      <c r="JT53" s="38"/>
      <c r="JU53" s="38"/>
      <c r="JV53" s="38"/>
      <c r="JW53" s="38"/>
      <c r="JX53" s="38"/>
      <c r="JY53" s="38"/>
      <c r="JZ53" s="38"/>
      <c r="KA53" s="38"/>
      <c r="KB53" s="38"/>
      <c r="KC53" s="38"/>
      <c r="KD53" s="38"/>
      <c r="KE53" s="38"/>
      <c r="KF53" s="38"/>
      <c r="KG53" s="38"/>
      <c r="KH53" s="38"/>
      <c r="KI53" s="38"/>
      <c r="KJ53" s="38"/>
      <c r="KK53" s="38"/>
      <c r="KL53" s="38"/>
      <c r="KM53" s="38"/>
      <c r="KN53" s="38"/>
      <c r="KO53" s="38"/>
      <c r="KP53" s="38"/>
      <c r="KQ53" s="38"/>
      <c r="KR53" s="38"/>
      <c r="KS53" s="38"/>
      <c r="KT53" s="38"/>
      <c r="KU53" s="38"/>
      <c r="KV53" s="38"/>
      <c r="KW53" s="38"/>
      <c r="KX53" s="38"/>
      <c r="KY53" s="38"/>
      <c r="KZ53" s="38"/>
      <c r="LA53" s="38"/>
      <c r="LB53" s="38"/>
      <c r="LC53" s="38"/>
      <c r="LD53" s="38"/>
      <c r="LE53" s="38"/>
      <c r="LF53" s="38"/>
    </row>
    <row r="54" spans="1:318" s="33" customFormat="1">
      <c r="A54" s="38"/>
      <c r="B54" s="3"/>
      <c r="C54" s="13" t="s">
        <v>57</v>
      </c>
      <c r="D54" s="135"/>
      <c r="E54" s="135"/>
      <c r="F54" s="135"/>
      <c r="G54" s="135"/>
      <c r="H54" s="135"/>
      <c r="I54" s="135"/>
      <c r="J54" s="135"/>
      <c r="K54" s="135"/>
      <c r="L54" s="135"/>
      <c r="M54" s="1"/>
      <c r="N54" s="39"/>
      <c r="O54" s="13"/>
      <c r="P54" s="135"/>
      <c r="Q54" s="135"/>
      <c r="R54" s="135"/>
      <c r="S54" s="135"/>
      <c r="T54" s="135"/>
      <c r="U54" s="135"/>
      <c r="V54" s="135"/>
      <c r="W54" s="135"/>
      <c r="X54" s="135"/>
      <c r="Y54" s="1"/>
      <c r="Z54" s="39"/>
      <c r="AA54" s="13" t="s">
        <v>57</v>
      </c>
      <c r="AB54" s="135"/>
      <c r="AC54" s="135"/>
      <c r="AD54" s="135"/>
      <c r="AE54" s="135"/>
      <c r="AF54" s="135"/>
      <c r="AG54" s="135"/>
      <c r="AH54" s="135"/>
      <c r="AI54" s="135"/>
      <c r="AJ54" s="135"/>
      <c r="AK54" s="1"/>
      <c r="AL54" s="39"/>
      <c r="AM54" s="13" t="s">
        <v>57</v>
      </c>
      <c r="AN54" s="135"/>
      <c r="AO54" s="135"/>
      <c r="AP54" s="135"/>
      <c r="AQ54" s="135"/>
      <c r="AR54" s="135"/>
      <c r="AS54" s="135"/>
      <c r="AT54" s="135"/>
      <c r="AU54" s="135"/>
      <c r="AV54" s="135"/>
      <c r="AW54" s="1"/>
      <c r="AX54" s="41"/>
      <c r="AY54" s="13"/>
      <c r="AZ54" s="135"/>
      <c r="BA54" s="135"/>
      <c r="BB54" s="135"/>
      <c r="BC54" s="135"/>
      <c r="BD54" s="135"/>
      <c r="BE54" s="135"/>
      <c r="BF54" s="135"/>
      <c r="BG54" s="135"/>
      <c r="BH54" s="135"/>
      <c r="BI54" s="1"/>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c r="FJ54" s="38"/>
      <c r="FK54" s="38"/>
      <c r="FL54" s="38"/>
      <c r="FM54" s="38"/>
      <c r="FN54" s="38"/>
      <c r="FO54" s="38"/>
      <c r="FP54" s="38"/>
      <c r="FQ54" s="38"/>
      <c r="FR54" s="38"/>
      <c r="FS54" s="38"/>
      <c r="FT54" s="38"/>
      <c r="FU54" s="38"/>
      <c r="FV54" s="38"/>
      <c r="FW54" s="38"/>
      <c r="FX54" s="38"/>
      <c r="FY54" s="38"/>
      <c r="FZ54" s="38"/>
      <c r="GA54" s="38"/>
      <c r="GB54" s="38"/>
      <c r="GC54" s="38"/>
      <c r="GD54" s="38"/>
      <c r="GE54" s="38"/>
      <c r="GF54" s="38"/>
      <c r="GG54" s="38"/>
      <c r="GH54" s="38"/>
      <c r="GI54" s="38"/>
      <c r="GJ54" s="38"/>
      <c r="GK54" s="38"/>
      <c r="GL54" s="38"/>
      <c r="GM54" s="38"/>
      <c r="GN54" s="38"/>
      <c r="GO54" s="38"/>
      <c r="GP54" s="38"/>
      <c r="GQ54" s="38"/>
      <c r="GR54" s="38"/>
      <c r="GS54" s="38"/>
      <c r="GT54" s="38"/>
      <c r="GU54" s="38"/>
      <c r="GV54" s="38"/>
      <c r="GW54" s="38"/>
      <c r="GX54" s="38"/>
      <c r="GY54" s="38"/>
      <c r="GZ54" s="38"/>
      <c r="HA54" s="38"/>
      <c r="HB54" s="38"/>
      <c r="HC54" s="38"/>
      <c r="HD54" s="38"/>
      <c r="HE54" s="38"/>
      <c r="HF54" s="38"/>
      <c r="HG54" s="38"/>
      <c r="HH54" s="38"/>
      <c r="HI54" s="38"/>
      <c r="HJ54" s="38"/>
      <c r="HK54" s="38"/>
      <c r="HL54" s="38"/>
      <c r="HM54" s="38"/>
      <c r="HN54" s="38"/>
      <c r="HO54" s="38"/>
      <c r="HP54" s="38"/>
      <c r="HQ54" s="38"/>
      <c r="HR54" s="38"/>
      <c r="HS54" s="38"/>
      <c r="HT54" s="38"/>
      <c r="HU54" s="38"/>
      <c r="HV54" s="38"/>
      <c r="HW54" s="38"/>
      <c r="HX54" s="38"/>
      <c r="HY54" s="38"/>
      <c r="HZ54" s="38"/>
      <c r="IA54" s="38"/>
      <c r="IB54" s="38"/>
      <c r="IC54" s="38"/>
      <c r="ID54" s="38"/>
      <c r="IE54" s="38"/>
      <c r="IF54" s="38"/>
      <c r="IG54" s="38"/>
      <c r="IH54" s="38"/>
      <c r="II54" s="38"/>
      <c r="IJ54" s="38"/>
      <c r="IK54" s="38"/>
      <c r="IL54" s="38"/>
      <c r="IM54" s="38"/>
      <c r="IN54" s="38"/>
      <c r="IO54" s="38"/>
      <c r="IP54" s="38"/>
      <c r="IQ54" s="38"/>
      <c r="IR54" s="38"/>
      <c r="IS54" s="38"/>
      <c r="IT54" s="38"/>
      <c r="IU54" s="38"/>
      <c r="IV54" s="38"/>
      <c r="IW54" s="38"/>
      <c r="IX54" s="38"/>
      <c r="IY54" s="38"/>
      <c r="IZ54" s="38"/>
      <c r="JA54" s="38"/>
      <c r="JB54" s="38"/>
      <c r="JC54" s="38"/>
      <c r="JD54" s="38"/>
      <c r="JE54" s="38"/>
      <c r="JF54" s="38"/>
      <c r="JG54" s="38"/>
      <c r="JH54" s="38"/>
      <c r="JI54" s="38"/>
      <c r="JJ54" s="38"/>
      <c r="JK54" s="38"/>
      <c r="JL54" s="38"/>
      <c r="JM54" s="38"/>
      <c r="JN54" s="38"/>
      <c r="JO54" s="38"/>
      <c r="JP54" s="38"/>
      <c r="JQ54" s="38"/>
      <c r="JR54" s="38"/>
      <c r="JS54" s="38"/>
      <c r="JT54" s="38"/>
      <c r="JU54" s="38"/>
      <c r="JV54" s="38"/>
      <c r="JW54" s="38"/>
      <c r="JX54" s="38"/>
      <c r="JY54" s="38"/>
      <c r="JZ54" s="38"/>
      <c r="KA54" s="38"/>
      <c r="KB54" s="38"/>
      <c r="KC54" s="38"/>
      <c r="KD54" s="38"/>
      <c r="KE54" s="38"/>
      <c r="KF54" s="38"/>
      <c r="KG54" s="38"/>
      <c r="KH54" s="38"/>
      <c r="KI54" s="38"/>
      <c r="KJ54" s="38"/>
      <c r="KK54" s="38"/>
      <c r="KL54" s="38"/>
      <c r="KM54" s="38"/>
      <c r="KN54" s="38"/>
      <c r="KO54" s="38"/>
      <c r="KP54" s="38"/>
      <c r="KQ54" s="38"/>
      <c r="KR54" s="38"/>
      <c r="KS54" s="38"/>
      <c r="KT54" s="38"/>
      <c r="KU54" s="38"/>
      <c r="KV54" s="38"/>
      <c r="KW54" s="38"/>
      <c r="KX54" s="38"/>
      <c r="KY54" s="38"/>
      <c r="KZ54" s="38"/>
      <c r="LA54" s="38"/>
      <c r="LB54" s="38"/>
      <c r="LC54" s="38"/>
      <c r="LD54" s="38"/>
      <c r="LE54" s="38"/>
      <c r="LF54" s="38"/>
    </row>
    <row r="55" spans="1:318" s="33" customFormat="1">
      <c r="A55" s="38"/>
      <c r="B55" s="3"/>
      <c r="C55" s="13" t="s">
        <v>58</v>
      </c>
      <c r="D55" s="135"/>
      <c r="E55" s="135"/>
      <c r="F55" s="135"/>
      <c r="G55" s="135"/>
      <c r="H55" s="135"/>
      <c r="I55" s="135"/>
      <c r="J55" s="135"/>
      <c r="K55" s="135"/>
      <c r="L55" s="135"/>
      <c r="M55" s="1"/>
      <c r="N55" s="39"/>
      <c r="O55" s="13"/>
      <c r="P55" s="135"/>
      <c r="Q55" s="135"/>
      <c r="R55" s="135"/>
      <c r="S55" s="135"/>
      <c r="T55" s="135"/>
      <c r="U55" s="135"/>
      <c r="V55" s="135"/>
      <c r="W55" s="135"/>
      <c r="X55" s="135"/>
      <c r="Y55" s="1"/>
      <c r="Z55" s="39"/>
      <c r="AA55" s="13" t="s">
        <v>58</v>
      </c>
      <c r="AB55" s="135"/>
      <c r="AC55" s="135"/>
      <c r="AD55" s="135"/>
      <c r="AE55" s="135"/>
      <c r="AF55" s="135"/>
      <c r="AG55" s="135"/>
      <c r="AH55" s="135"/>
      <c r="AI55" s="135"/>
      <c r="AJ55" s="135"/>
      <c r="AK55" s="1"/>
      <c r="AL55" s="39"/>
      <c r="AM55" s="13" t="s">
        <v>58</v>
      </c>
      <c r="AN55" s="135"/>
      <c r="AO55" s="135"/>
      <c r="AP55" s="135"/>
      <c r="AQ55" s="135"/>
      <c r="AR55" s="135"/>
      <c r="AS55" s="135"/>
      <c r="AT55" s="135"/>
      <c r="AU55" s="135"/>
      <c r="AV55" s="135"/>
      <c r="AW55" s="1"/>
      <c r="AX55" s="41"/>
      <c r="AY55" s="13"/>
      <c r="AZ55" s="135"/>
      <c r="BA55" s="135"/>
      <c r="BB55" s="135"/>
      <c r="BC55" s="135"/>
      <c r="BD55" s="135"/>
      <c r="BE55" s="135"/>
      <c r="BF55" s="135"/>
      <c r="BG55" s="135"/>
      <c r="BH55" s="135"/>
      <c r="BI55" s="1"/>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c r="EY55" s="38"/>
      <c r="EZ55" s="38"/>
      <c r="FA55" s="38"/>
      <c r="FB55" s="38"/>
      <c r="FC55" s="38"/>
      <c r="FD55" s="38"/>
      <c r="FE55" s="38"/>
      <c r="FF55" s="38"/>
      <c r="FG55" s="38"/>
      <c r="FH55" s="38"/>
      <c r="FI55" s="38"/>
      <c r="FJ55" s="38"/>
      <c r="FK55" s="38"/>
      <c r="FL55" s="38"/>
      <c r="FM55" s="38"/>
      <c r="FN55" s="38"/>
      <c r="FO55" s="38"/>
      <c r="FP55" s="38"/>
      <c r="FQ55" s="38"/>
      <c r="FR55" s="38"/>
      <c r="FS55" s="38"/>
      <c r="FT55" s="38"/>
      <c r="FU55" s="38"/>
      <c r="FV55" s="38"/>
      <c r="FW55" s="38"/>
      <c r="FX55" s="38"/>
      <c r="FY55" s="38"/>
      <c r="FZ55" s="38"/>
      <c r="GA55" s="38"/>
      <c r="GB55" s="38"/>
      <c r="GC55" s="38"/>
      <c r="GD55" s="38"/>
      <c r="GE55" s="38"/>
      <c r="GF55" s="38"/>
      <c r="GG55" s="38"/>
      <c r="GH55" s="38"/>
      <c r="GI55" s="38"/>
      <c r="GJ55" s="38"/>
      <c r="GK55" s="38"/>
      <c r="GL55" s="38"/>
      <c r="GM55" s="38"/>
      <c r="GN55" s="38"/>
      <c r="GO55" s="38"/>
      <c r="GP55" s="38"/>
      <c r="GQ55" s="38"/>
      <c r="GR55" s="38"/>
      <c r="GS55" s="38"/>
      <c r="GT55" s="38"/>
      <c r="GU55" s="38"/>
      <c r="GV55" s="38"/>
      <c r="GW55" s="38"/>
      <c r="GX55" s="38"/>
      <c r="GY55" s="38"/>
      <c r="GZ55" s="38"/>
      <c r="HA55" s="38"/>
      <c r="HB55" s="38"/>
      <c r="HC55" s="38"/>
      <c r="HD55" s="38"/>
      <c r="HE55" s="38"/>
      <c r="HF55" s="38"/>
      <c r="HG55" s="38"/>
      <c r="HH55" s="38"/>
      <c r="HI55" s="38"/>
      <c r="HJ55" s="38"/>
      <c r="HK55" s="38"/>
      <c r="HL55" s="38"/>
      <c r="HM55" s="38"/>
      <c r="HN55" s="38"/>
      <c r="HO55" s="38"/>
      <c r="HP55" s="38"/>
      <c r="HQ55" s="38"/>
      <c r="HR55" s="38"/>
      <c r="HS55" s="38"/>
      <c r="HT55" s="38"/>
      <c r="HU55" s="38"/>
      <c r="HV55" s="38"/>
      <c r="HW55" s="38"/>
      <c r="HX55" s="38"/>
      <c r="HY55" s="38"/>
      <c r="HZ55" s="38"/>
      <c r="IA55" s="38"/>
      <c r="IB55" s="38"/>
      <c r="IC55" s="38"/>
      <c r="ID55" s="38"/>
      <c r="IE55" s="38"/>
      <c r="IF55" s="38"/>
      <c r="IG55" s="38"/>
      <c r="IH55" s="38"/>
      <c r="II55" s="38"/>
      <c r="IJ55" s="38"/>
      <c r="IK55" s="38"/>
      <c r="IL55" s="38"/>
      <c r="IM55" s="38"/>
      <c r="IN55" s="38"/>
      <c r="IO55" s="38"/>
      <c r="IP55" s="38"/>
      <c r="IQ55" s="38"/>
      <c r="IR55" s="38"/>
      <c r="IS55" s="38"/>
      <c r="IT55" s="38"/>
      <c r="IU55" s="38"/>
      <c r="IV55" s="38"/>
      <c r="IW55" s="38"/>
      <c r="IX55" s="38"/>
      <c r="IY55" s="38"/>
      <c r="IZ55" s="38"/>
      <c r="JA55" s="38"/>
      <c r="JB55" s="38"/>
      <c r="JC55" s="38"/>
      <c r="JD55" s="38"/>
      <c r="JE55" s="38"/>
      <c r="JF55" s="38"/>
      <c r="JG55" s="38"/>
      <c r="JH55" s="38"/>
      <c r="JI55" s="38"/>
      <c r="JJ55" s="38"/>
      <c r="JK55" s="38"/>
      <c r="JL55" s="38"/>
      <c r="JM55" s="38"/>
      <c r="JN55" s="38"/>
      <c r="JO55" s="38"/>
      <c r="JP55" s="38"/>
      <c r="JQ55" s="38"/>
      <c r="JR55" s="38"/>
      <c r="JS55" s="38"/>
      <c r="JT55" s="38"/>
      <c r="JU55" s="38"/>
      <c r="JV55" s="38"/>
      <c r="JW55" s="38"/>
      <c r="JX55" s="38"/>
      <c r="JY55" s="38"/>
      <c r="JZ55" s="38"/>
      <c r="KA55" s="38"/>
      <c r="KB55" s="38"/>
      <c r="KC55" s="38"/>
      <c r="KD55" s="38"/>
      <c r="KE55" s="38"/>
      <c r="KF55" s="38"/>
      <c r="KG55" s="38"/>
      <c r="KH55" s="38"/>
      <c r="KI55" s="38"/>
      <c r="KJ55" s="38"/>
      <c r="KK55" s="38"/>
      <c r="KL55" s="38"/>
      <c r="KM55" s="38"/>
      <c r="KN55" s="38"/>
      <c r="KO55" s="38"/>
      <c r="KP55" s="38"/>
      <c r="KQ55" s="38"/>
      <c r="KR55" s="38"/>
      <c r="KS55" s="38"/>
      <c r="KT55" s="38"/>
      <c r="KU55" s="38"/>
      <c r="KV55" s="38"/>
      <c r="KW55" s="38"/>
      <c r="KX55" s="38"/>
      <c r="KY55" s="38"/>
      <c r="KZ55" s="38"/>
      <c r="LA55" s="38"/>
      <c r="LB55" s="38"/>
      <c r="LC55" s="38"/>
      <c r="LD55" s="38"/>
      <c r="LE55" s="38"/>
      <c r="LF55" s="38"/>
    </row>
    <row r="56" spans="1:318" s="33" customFormat="1" ht="5.25" customHeight="1">
      <c r="A56" s="38"/>
      <c r="B56" s="3"/>
      <c r="C56" s="16"/>
      <c r="D56" s="16"/>
      <c r="E56" s="16"/>
      <c r="F56" s="16"/>
      <c r="G56" s="16"/>
      <c r="H56" s="16"/>
      <c r="I56" s="16"/>
      <c r="J56" s="16"/>
      <c r="K56" s="16"/>
      <c r="L56" s="16"/>
      <c r="M56" s="16"/>
      <c r="N56" s="39"/>
      <c r="O56" s="16"/>
      <c r="P56" s="16"/>
      <c r="Q56" s="16"/>
      <c r="R56" s="16"/>
      <c r="S56" s="16"/>
      <c r="T56" s="16"/>
      <c r="U56" s="16"/>
      <c r="V56" s="16"/>
      <c r="W56" s="16"/>
      <c r="X56" s="16"/>
      <c r="Y56" s="16"/>
      <c r="Z56" s="39"/>
      <c r="AA56" s="61"/>
      <c r="AB56" s="61"/>
      <c r="AC56" s="61"/>
      <c r="AD56" s="61"/>
      <c r="AE56" s="61"/>
      <c r="AF56" s="61"/>
      <c r="AG56" s="61"/>
      <c r="AH56" s="61"/>
      <c r="AI56" s="61"/>
      <c r="AJ56" s="130"/>
      <c r="AK56" s="61"/>
      <c r="AL56" s="39"/>
      <c r="AM56" s="16"/>
      <c r="AN56" s="16"/>
      <c r="AO56" s="16"/>
      <c r="AP56" s="16"/>
      <c r="AQ56" s="16"/>
      <c r="AR56" s="16"/>
      <c r="AS56" s="16"/>
      <c r="AT56" s="16"/>
      <c r="AU56" s="16"/>
      <c r="AV56" s="16"/>
      <c r="AW56" s="16"/>
      <c r="AX56" s="41"/>
      <c r="AY56" s="16"/>
      <c r="AZ56" s="16"/>
      <c r="BA56" s="16"/>
      <c r="BB56" s="16"/>
      <c r="BC56" s="16"/>
      <c r="BD56" s="16"/>
      <c r="BE56" s="16"/>
      <c r="BF56" s="16"/>
      <c r="BG56" s="16"/>
      <c r="BH56" s="16"/>
      <c r="BI56" s="16"/>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c r="EY56" s="38"/>
      <c r="EZ56" s="38"/>
      <c r="FA56" s="38"/>
      <c r="FB56" s="38"/>
      <c r="FC56" s="38"/>
      <c r="FD56" s="38"/>
      <c r="FE56" s="38"/>
      <c r="FF56" s="38"/>
      <c r="FG56" s="38"/>
      <c r="FH56" s="38"/>
      <c r="FI56" s="38"/>
      <c r="FJ56" s="38"/>
      <c r="FK56" s="38"/>
      <c r="FL56" s="38"/>
      <c r="FM56" s="38"/>
      <c r="FN56" s="38"/>
      <c r="FO56" s="38"/>
      <c r="FP56" s="38"/>
      <c r="FQ56" s="38"/>
      <c r="FR56" s="38"/>
      <c r="FS56" s="38"/>
      <c r="FT56" s="38"/>
      <c r="FU56" s="38"/>
      <c r="FV56" s="38"/>
      <c r="FW56" s="38"/>
      <c r="FX56" s="38"/>
      <c r="FY56" s="38"/>
      <c r="FZ56" s="38"/>
      <c r="GA56" s="38"/>
      <c r="GB56" s="38"/>
      <c r="GC56" s="38"/>
      <c r="GD56" s="38"/>
      <c r="GE56" s="38"/>
      <c r="GF56" s="38"/>
      <c r="GG56" s="38"/>
      <c r="GH56" s="38"/>
      <c r="GI56" s="38"/>
      <c r="GJ56" s="38"/>
      <c r="GK56" s="38"/>
      <c r="GL56" s="38"/>
      <c r="GM56" s="38"/>
      <c r="GN56" s="38"/>
      <c r="GO56" s="38"/>
      <c r="GP56" s="38"/>
      <c r="GQ56" s="38"/>
      <c r="GR56" s="38"/>
      <c r="GS56" s="38"/>
      <c r="GT56" s="38"/>
      <c r="GU56" s="38"/>
      <c r="GV56" s="38"/>
      <c r="GW56" s="38"/>
      <c r="GX56" s="38"/>
      <c r="GY56" s="38"/>
      <c r="GZ56" s="38"/>
      <c r="HA56" s="38"/>
      <c r="HB56" s="38"/>
      <c r="HC56" s="38"/>
      <c r="HD56" s="38"/>
      <c r="HE56" s="38"/>
      <c r="HF56" s="38"/>
      <c r="HG56" s="38"/>
      <c r="HH56" s="38"/>
      <c r="HI56" s="38"/>
      <c r="HJ56" s="38"/>
      <c r="HK56" s="38"/>
      <c r="HL56" s="38"/>
      <c r="HM56" s="38"/>
      <c r="HN56" s="38"/>
      <c r="HO56" s="38"/>
      <c r="HP56" s="38"/>
      <c r="HQ56" s="38"/>
      <c r="HR56" s="38"/>
      <c r="HS56" s="38"/>
      <c r="HT56" s="38"/>
      <c r="HU56" s="38"/>
      <c r="HV56" s="38"/>
      <c r="HW56" s="38"/>
      <c r="HX56" s="38"/>
      <c r="HY56" s="38"/>
      <c r="HZ56" s="38"/>
      <c r="IA56" s="38"/>
      <c r="IB56" s="38"/>
      <c r="IC56" s="38"/>
      <c r="ID56" s="38"/>
      <c r="IE56" s="38"/>
      <c r="IF56" s="38"/>
      <c r="IG56" s="38"/>
      <c r="IH56" s="38"/>
      <c r="II56" s="38"/>
      <c r="IJ56" s="38"/>
      <c r="IK56" s="38"/>
      <c r="IL56" s="38"/>
      <c r="IM56" s="38"/>
      <c r="IN56" s="38"/>
      <c r="IO56" s="38"/>
      <c r="IP56" s="38"/>
      <c r="IQ56" s="38"/>
      <c r="IR56" s="38"/>
      <c r="IS56" s="38"/>
      <c r="IT56" s="38"/>
      <c r="IU56" s="38"/>
      <c r="IV56" s="38"/>
      <c r="IW56" s="38"/>
      <c r="IX56" s="38"/>
      <c r="IY56" s="38"/>
      <c r="IZ56" s="38"/>
      <c r="JA56" s="38"/>
      <c r="JB56" s="38"/>
      <c r="JC56" s="38"/>
      <c r="JD56" s="38"/>
      <c r="JE56" s="38"/>
      <c r="JF56" s="38"/>
      <c r="JG56" s="38"/>
      <c r="JH56" s="38"/>
      <c r="JI56" s="38"/>
      <c r="JJ56" s="38"/>
      <c r="JK56" s="38"/>
      <c r="JL56" s="38"/>
      <c r="JM56" s="38"/>
      <c r="JN56" s="38"/>
      <c r="JO56" s="38"/>
      <c r="JP56" s="38"/>
      <c r="JQ56" s="38"/>
      <c r="JR56" s="38"/>
      <c r="JS56" s="38"/>
      <c r="JT56" s="38"/>
      <c r="JU56" s="38"/>
      <c r="JV56" s="38"/>
      <c r="JW56" s="38"/>
      <c r="JX56" s="38"/>
      <c r="JY56" s="38"/>
      <c r="JZ56" s="38"/>
      <c r="KA56" s="38"/>
      <c r="KB56" s="38"/>
      <c r="KC56" s="38"/>
      <c r="KD56" s="38"/>
      <c r="KE56" s="38"/>
      <c r="KF56" s="38"/>
      <c r="KG56" s="38"/>
      <c r="KH56" s="38"/>
      <c r="KI56" s="38"/>
      <c r="KJ56" s="38"/>
      <c r="KK56" s="38"/>
      <c r="KL56" s="38"/>
      <c r="KM56" s="38"/>
      <c r="KN56" s="38"/>
      <c r="KO56" s="38"/>
      <c r="KP56" s="38"/>
      <c r="KQ56" s="38"/>
      <c r="KR56" s="38"/>
      <c r="KS56" s="38"/>
      <c r="KT56" s="38"/>
      <c r="KU56" s="38"/>
      <c r="KV56" s="38"/>
      <c r="KW56" s="38"/>
      <c r="KX56" s="38"/>
      <c r="KY56" s="38"/>
      <c r="KZ56" s="38"/>
      <c r="LA56" s="38"/>
      <c r="LB56" s="38"/>
      <c r="LC56" s="38"/>
      <c r="LD56" s="38"/>
      <c r="LE56" s="38"/>
      <c r="LF56" s="38"/>
    </row>
    <row r="57" spans="1:318" s="33" customFormat="1" ht="15.75" thickBot="1">
      <c r="A57" s="38"/>
      <c r="B57" s="3"/>
      <c r="C57" s="39"/>
      <c r="D57" s="39"/>
      <c r="E57" s="39"/>
      <c r="F57" s="39"/>
      <c r="G57" s="39"/>
      <c r="H57" s="39"/>
      <c r="I57" s="39"/>
      <c r="J57" s="39"/>
      <c r="K57" s="39"/>
      <c r="L57" s="39"/>
      <c r="M57" s="39"/>
      <c r="N57" s="39"/>
      <c r="O57" s="39"/>
      <c r="P57" s="39"/>
      <c r="Q57" s="39"/>
      <c r="R57" s="39"/>
      <c r="S57" s="39"/>
      <c r="T57" s="39"/>
      <c r="U57" s="39"/>
      <c r="V57" s="39"/>
      <c r="W57" s="39"/>
      <c r="X57" s="39"/>
      <c r="Y57" s="39"/>
      <c r="Z57" s="39"/>
      <c r="AA57" s="38"/>
      <c r="AB57" s="38"/>
      <c r="AC57" s="38"/>
      <c r="AD57" s="38"/>
      <c r="AE57" s="38"/>
      <c r="AF57" s="38"/>
      <c r="AG57" s="38"/>
      <c r="AH57" s="38"/>
      <c r="AI57" s="38"/>
      <c r="AJ57" s="131"/>
      <c r="AK57" s="38"/>
      <c r="AL57" s="39"/>
      <c r="AM57" s="39"/>
      <c r="AN57" s="39"/>
      <c r="AO57" s="39"/>
      <c r="AP57" s="39"/>
      <c r="AQ57" s="39"/>
      <c r="AR57" s="39"/>
      <c r="AS57" s="39"/>
      <c r="AT57" s="39"/>
      <c r="AU57" s="39"/>
      <c r="AV57" s="39"/>
      <c r="AW57" s="39"/>
      <c r="AX57" s="41"/>
      <c r="AY57" s="39"/>
      <c r="AZ57" s="39"/>
      <c r="BA57" s="39"/>
      <c r="BB57" s="39"/>
      <c r="BC57" s="39"/>
      <c r="BD57" s="39"/>
      <c r="BE57" s="39"/>
      <c r="BF57" s="39"/>
      <c r="BG57" s="39"/>
      <c r="BH57" s="39"/>
      <c r="BI57" s="39"/>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c r="EY57" s="38"/>
      <c r="EZ57" s="38"/>
      <c r="FA57" s="38"/>
      <c r="FB57" s="38"/>
      <c r="FC57" s="38"/>
      <c r="FD57" s="38"/>
      <c r="FE57" s="38"/>
      <c r="FF57" s="38"/>
      <c r="FG57" s="38"/>
      <c r="FH57" s="38"/>
      <c r="FI57" s="38"/>
      <c r="FJ57" s="38"/>
      <c r="FK57" s="38"/>
      <c r="FL57" s="38"/>
      <c r="FM57" s="38"/>
      <c r="FN57" s="38"/>
      <c r="FO57" s="38"/>
      <c r="FP57" s="38"/>
      <c r="FQ57" s="38"/>
      <c r="FR57" s="38"/>
      <c r="FS57" s="38"/>
      <c r="FT57" s="38"/>
      <c r="FU57" s="38"/>
      <c r="FV57" s="38"/>
      <c r="FW57" s="38"/>
      <c r="FX57" s="38"/>
      <c r="FY57" s="38"/>
      <c r="FZ57" s="38"/>
      <c r="GA57" s="38"/>
      <c r="GB57" s="38"/>
      <c r="GC57" s="38"/>
      <c r="GD57" s="38"/>
      <c r="GE57" s="38"/>
      <c r="GF57" s="38"/>
      <c r="GG57" s="38"/>
      <c r="GH57" s="38"/>
      <c r="GI57" s="38"/>
      <c r="GJ57" s="38"/>
      <c r="GK57" s="38"/>
      <c r="GL57" s="38"/>
      <c r="GM57" s="38"/>
      <c r="GN57" s="38"/>
      <c r="GO57" s="38"/>
      <c r="GP57" s="38"/>
      <c r="GQ57" s="38"/>
      <c r="GR57" s="38"/>
      <c r="GS57" s="38"/>
      <c r="GT57" s="38"/>
      <c r="GU57" s="38"/>
      <c r="GV57" s="38"/>
      <c r="GW57" s="38"/>
      <c r="GX57" s="38"/>
      <c r="GY57" s="38"/>
      <c r="GZ57" s="38"/>
      <c r="HA57" s="38"/>
      <c r="HB57" s="38"/>
      <c r="HC57" s="38"/>
      <c r="HD57" s="38"/>
      <c r="HE57" s="38"/>
      <c r="HF57" s="38"/>
      <c r="HG57" s="38"/>
      <c r="HH57" s="38"/>
      <c r="HI57" s="38"/>
      <c r="HJ57" s="38"/>
      <c r="HK57" s="38"/>
      <c r="HL57" s="38"/>
      <c r="HM57" s="38"/>
      <c r="HN57" s="38"/>
      <c r="HO57" s="38"/>
      <c r="HP57" s="38"/>
      <c r="HQ57" s="38"/>
      <c r="HR57" s="38"/>
      <c r="HS57" s="38"/>
      <c r="HT57" s="38"/>
      <c r="HU57" s="38"/>
      <c r="HV57" s="38"/>
      <c r="HW57" s="38"/>
      <c r="HX57" s="38"/>
      <c r="HY57" s="38"/>
      <c r="HZ57" s="38"/>
      <c r="IA57" s="38"/>
      <c r="IB57" s="38"/>
      <c r="IC57" s="38"/>
      <c r="ID57" s="38"/>
      <c r="IE57" s="38"/>
      <c r="IF57" s="38"/>
      <c r="IG57" s="38"/>
      <c r="IH57" s="38"/>
      <c r="II57" s="38"/>
      <c r="IJ57" s="38"/>
      <c r="IK57" s="38"/>
      <c r="IL57" s="38"/>
      <c r="IM57" s="38"/>
      <c r="IN57" s="38"/>
      <c r="IO57" s="38"/>
      <c r="IP57" s="38"/>
      <c r="IQ57" s="38"/>
      <c r="IR57" s="38"/>
      <c r="IS57" s="38"/>
      <c r="IT57" s="38"/>
      <c r="IU57" s="38"/>
      <c r="IV57" s="38"/>
      <c r="IW57" s="38"/>
      <c r="IX57" s="38"/>
      <c r="IY57" s="38"/>
      <c r="IZ57" s="38"/>
      <c r="JA57" s="38"/>
      <c r="JB57" s="38"/>
      <c r="JC57" s="38"/>
      <c r="JD57" s="38"/>
      <c r="JE57" s="38"/>
      <c r="JF57" s="38"/>
      <c r="JG57" s="38"/>
      <c r="JH57" s="38"/>
      <c r="JI57" s="38"/>
      <c r="JJ57" s="38"/>
      <c r="JK57" s="38"/>
      <c r="JL57" s="38"/>
      <c r="JM57" s="38"/>
      <c r="JN57" s="38"/>
      <c r="JO57" s="38"/>
      <c r="JP57" s="38"/>
      <c r="JQ57" s="38"/>
      <c r="JR57" s="38"/>
      <c r="JS57" s="38"/>
      <c r="JT57" s="38"/>
      <c r="JU57" s="38"/>
      <c r="JV57" s="38"/>
      <c r="JW57" s="38"/>
      <c r="JX57" s="38"/>
      <c r="JY57" s="38"/>
      <c r="JZ57" s="38"/>
      <c r="KA57" s="38"/>
      <c r="KB57" s="38"/>
      <c r="KC57" s="38"/>
      <c r="KD57" s="38"/>
      <c r="KE57" s="38"/>
      <c r="KF57" s="38"/>
      <c r="KG57" s="38"/>
      <c r="KH57" s="38"/>
      <c r="KI57" s="38"/>
      <c r="KJ57" s="38"/>
      <c r="KK57" s="38"/>
      <c r="KL57" s="38"/>
      <c r="KM57" s="38"/>
      <c r="KN57" s="38"/>
      <c r="KO57" s="38"/>
      <c r="KP57" s="38"/>
      <c r="KQ57" s="38"/>
      <c r="KR57" s="38"/>
      <c r="KS57" s="38"/>
      <c r="KT57" s="38"/>
      <c r="KU57" s="38"/>
      <c r="KV57" s="38"/>
      <c r="KW57" s="38"/>
      <c r="KX57" s="38"/>
      <c r="KY57" s="38"/>
      <c r="KZ57" s="38"/>
      <c r="LA57" s="38"/>
      <c r="LB57" s="38"/>
      <c r="LC57" s="38"/>
      <c r="LD57" s="38"/>
      <c r="LE57" s="38"/>
      <c r="LF57" s="38"/>
    </row>
    <row r="58" spans="1:318" s="33" customFormat="1">
      <c r="A58" s="38"/>
      <c r="B58" s="21"/>
      <c r="C58" s="7" t="s">
        <v>60</v>
      </c>
      <c r="D58" s="103" t="str">
        <f>IFERROR(AVERAGE(D48:D56),"")</f>
        <v/>
      </c>
      <c r="E58" s="103" t="str">
        <f t="shared" ref="E58:L58" si="20">IFERROR(AVERAGE(E48:E56),"")</f>
        <v/>
      </c>
      <c r="F58" s="103" t="str">
        <f t="shared" si="20"/>
        <v/>
      </c>
      <c r="G58" s="103" t="str">
        <f t="shared" si="20"/>
        <v/>
      </c>
      <c r="H58" s="103" t="str">
        <f t="shared" si="20"/>
        <v/>
      </c>
      <c r="I58" s="103" t="str">
        <f t="shared" si="20"/>
        <v/>
      </c>
      <c r="J58" s="103" t="str">
        <f t="shared" si="20"/>
        <v/>
      </c>
      <c r="K58" s="103" t="str">
        <f t="shared" si="20"/>
        <v/>
      </c>
      <c r="L58" s="103" t="str">
        <f t="shared" si="20"/>
        <v/>
      </c>
      <c r="M58" s="40"/>
      <c r="N58" s="49"/>
      <c r="O58" s="7" t="s">
        <v>60</v>
      </c>
      <c r="P58" s="20" t="str">
        <f>IFERROR(AVERAGE(P48:P56),"")</f>
        <v/>
      </c>
      <c r="Q58" s="20" t="str">
        <f t="shared" ref="Q58:X58" si="21">IFERROR(AVERAGE(Q48:Q56),"")</f>
        <v/>
      </c>
      <c r="R58" s="20" t="str">
        <f t="shared" si="21"/>
        <v/>
      </c>
      <c r="S58" s="20" t="str">
        <f t="shared" si="21"/>
        <v/>
      </c>
      <c r="T58" s="20" t="str">
        <f t="shared" si="21"/>
        <v/>
      </c>
      <c r="U58" s="20" t="str">
        <f t="shared" si="21"/>
        <v/>
      </c>
      <c r="V58" s="20" t="str">
        <f t="shared" si="21"/>
        <v/>
      </c>
      <c r="W58" s="20" t="str">
        <f t="shared" si="21"/>
        <v/>
      </c>
      <c r="X58" s="20" t="str">
        <f t="shared" si="21"/>
        <v/>
      </c>
      <c r="Y58" s="40"/>
      <c r="Z58" s="49"/>
      <c r="AA58" s="7" t="s">
        <v>60</v>
      </c>
      <c r="AB58" s="20" t="str">
        <f>IFERROR(AVERAGE(AB48:AB55),"")</f>
        <v/>
      </c>
      <c r="AC58" s="20" t="str">
        <f t="shared" ref="AC58:AJ58" si="22">IFERROR(AVERAGE(AC48:AC55),"")</f>
        <v/>
      </c>
      <c r="AD58" s="20" t="str">
        <f t="shared" si="22"/>
        <v/>
      </c>
      <c r="AE58" s="20" t="str">
        <f t="shared" si="22"/>
        <v/>
      </c>
      <c r="AF58" s="20" t="str">
        <f t="shared" si="22"/>
        <v/>
      </c>
      <c r="AG58" s="20" t="str">
        <f t="shared" si="22"/>
        <v/>
      </c>
      <c r="AH58" s="20" t="str">
        <f t="shared" si="22"/>
        <v/>
      </c>
      <c r="AI58" s="20" t="str">
        <f t="shared" si="22"/>
        <v/>
      </c>
      <c r="AJ58" s="127" t="str">
        <f t="shared" si="22"/>
        <v/>
      </c>
      <c r="AK58" s="40"/>
      <c r="AL58" s="49"/>
      <c r="AM58" s="7" t="s">
        <v>60</v>
      </c>
      <c r="AN58" s="7" t="str">
        <f>IFERROR(AVERAGE(AN48:AN55),"")</f>
        <v/>
      </c>
      <c r="AO58" s="7" t="str">
        <f t="shared" ref="AO58:AV58" si="23">IFERROR(AVERAGE(AO48:AO55),"")</f>
        <v/>
      </c>
      <c r="AP58" s="7" t="str">
        <f t="shared" si="23"/>
        <v/>
      </c>
      <c r="AQ58" s="7" t="str">
        <f t="shared" si="23"/>
        <v/>
      </c>
      <c r="AR58" s="7" t="str">
        <f t="shared" si="23"/>
        <v/>
      </c>
      <c r="AS58" s="7" t="str">
        <f t="shared" si="23"/>
        <v/>
      </c>
      <c r="AT58" s="7" t="str">
        <f t="shared" si="23"/>
        <v/>
      </c>
      <c r="AU58" s="7" t="str">
        <f t="shared" si="23"/>
        <v/>
      </c>
      <c r="AV58" s="7" t="str">
        <f t="shared" si="23"/>
        <v/>
      </c>
      <c r="AW58" s="40"/>
      <c r="AX58" s="48"/>
      <c r="AY58" s="7" t="s">
        <v>60</v>
      </c>
      <c r="AZ58" s="7" t="str">
        <f>IFERROR(AVERAGE(AZ48:AZ55),"")</f>
        <v/>
      </c>
      <c r="BA58" s="7" t="str">
        <f t="shared" ref="BA58:BH58" si="24">IFERROR(AVERAGE(BA48:BA55),"")</f>
        <v/>
      </c>
      <c r="BB58" s="7" t="str">
        <f t="shared" si="24"/>
        <v/>
      </c>
      <c r="BC58" s="7" t="str">
        <f t="shared" si="24"/>
        <v/>
      </c>
      <c r="BD58" s="7" t="str">
        <f t="shared" si="24"/>
        <v/>
      </c>
      <c r="BE58" s="7" t="str">
        <f t="shared" si="24"/>
        <v/>
      </c>
      <c r="BF58" s="7" t="str">
        <f t="shared" si="24"/>
        <v/>
      </c>
      <c r="BG58" s="7" t="str">
        <f t="shared" si="24"/>
        <v/>
      </c>
      <c r="BH58" s="7" t="str">
        <f t="shared" si="24"/>
        <v/>
      </c>
      <c r="BI58" s="40"/>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c r="DB58" s="38"/>
      <c r="DC58" s="38"/>
      <c r="DD58" s="38"/>
      <c r="DE58" s="38"/>
      <c r="DF58" s="38"/>
      <c r="DG58" s="38"/>
      <c r="DH58" s="38"/>
      <c r="DI58" s="38"/>
      <c r="DJ58" s="38"/>
      <c r="DK58" s="38"/>
      <c r="DL58" s="38"/>
      <c r="DM58" s="38"/>
      <c r="DN58" s="38"/>
      <c r="DO58" s="38"/>
      <c r="DP58" s="38"/>
      <c r="DQ58" s="38"/>
      <c r="DR58" s="38"/>
      <c r="DS58" s="38"/>
      <c r="DT58" s="38"/>
      <c r="DU58" s="38"/>
      <c r="DV58" s="38"/>
      <c r="DW58" s="38"/>
      <c r="DX58" s="38"/>
      <c r="DY58" s="38"/>
      <c r="DZ58" s="38"/>
      <c r="EA58" s="38"/>
      <c r="EB58" s="38"/>
      <c r="EC58" s="38"/>
      <c r="ED58" s="38"/>
      <c r="EE58" s="38"/>
      <c r="EF58" s="38"/>
      <c r="EG58" s="38"/>
      <c r="EH58" s="38"/>
      <c r="EI58" s="38"/>
      <c r="EJ58" s="38"/>
      <c r="EK58" s="38"/>
      <c r="EL58" s="38"/>
      <c r="EM58" s="38"/>
      <c r="EN58" s="38"/>
      <c r="EO58" s="38"/>
      <c r="EP58" s="38"/>
      <c r="EQ58" s="38"/>
      <c r="ER58" s="38"/>
      <c r="ES58" s="38"/>
      <c r="ET58" s="38"/>
      <c r="EU58" s="38"/>
      <c r="EV58" s="38"/>
      <c r="EW58" s="38"/>
      <c r="EX58" s="38"/>
      <c r="EY58" s="38"/>
      <c r="EZ58" s="38"/>
      <c r="FA58" s="38"/>
      <c r="FB58" s="38"/>
      <c r="FC58" s="38"/>
      <c r="FD58" s="38"/>
      <c r="FE58" s="38"/>
      <c r="FF58" s="38"/>
      <c r="FG58" s="38"/>
      <c r="FH58" s="38"/>
      <c r="FI58" s="38"/>
      <c r="FJ58" s="38"/>
      <c r="FK58" s="38"/>
      <c r="FL58" s="38"/>
      <c r="FM58" s="38"/>
      <c r="FN58" s="38"/>
      <c r="FO58" s="38"/>
      <c r="FP58" s="38"/>
      <c r="FQ58" s="38"/>
      <c r="FR58" s="38"/>
      <c r="FS58" s="38"/>
      <c r="FT58" s="38"/>
      <c r="FU58" s="38"/>
      <c r="FV58" s="38"/>
      <c r="FW58" s="38"/>
      <c r="FX58" s="38"/>
      <c r="FY58" s="38"/>
      <c r="FZ58" s="38"/>
      <c r="GA58" s="38"/>
      <c r="GB58" s="38"/>
      <c r="GC58" s="38"/>
      <c r="GD58" s="38"/>
      <c r="GE58" s="38"/>
      <c r="GF58" s="38"/>
      <c r="GG58" s="38"/>
      <c r="GH58" s="38"/>
      <c r="GI58" s="38"/>
      <c r="GJ58" s="38"/>
      <c r="GK58" s="38"/>
      <c r="GL58" s="38"/>
      <c r="GM58" s="38"/>
      <c r="GN58" s="38"/>
      <c r="GO58" s="38"/>
      <c r="GP58" s="38"/>
      <c r="GQ58" s="38"/>
      <c r="GR58" s="38"/>
      <c r="GS58" s="38"/>
      <c r="GT58" s="38"/>
      <c r="GU58" s="38"/>
      <c r="GV58" s="38"/>
      <c r="GW58" s="38"/>
      <c r="GX58" s="38"/>
      <c r="GY58" s="38"/>
      <c r="GZ58" s="38"/>
      <c r="HA58" s="38"/>
      <c r="HB58" s="38"/>
      <c r="HC58" s="38"/>
      <c r="HD58" s="38"/>
      <c r="HE58" s="38"/>
      <c r="HF58" s="38"/>
      <c r="HG58" s="38"/>
      <c r="HH58" s="38"/>
      <c r="HI58" s="38"/>
      <c r="HJ58" s="38"/>
      <c r="HK58" s="38"/>
      <c r="HL58" s="38"/>
      <c r="HM58" s="38"/>
      <c r="HN58" s="38"/>
      <c r="HO58" s="38"/>
      <c r="HP58" s="38"/>
      <c r="HQ58" s="38"/>
      <c r="HR58" s="38"/>
      <c r="HS58" s="38"/>
      <c r="HT58" s="38"/>
      <c r="HU58" s="38"/>
      <c r="HV58" s="38"/>
      <c r="HW58" s="38"/>
      <c r="HX58" s="38"/>
      <c r="HY58" s="38"/>
      <c r="HZ58" s="38"/>
      <c r="IA58" s="38"/>
      <c r="IB58" s="38"/>
      <c r="IC58" s="38"/>
      <c r="ID58" s="38"/>
      <c r="IE58" s="38"/>
      <c r="IF58" s="38"/>
      <c r="IG58" s="38"/>
      <c r="IH58" s="38"/>
      <c r="II58" s="38"/>
      <c r="IJ58" s="38"/>
      <c r="IK58" s="38"/>
      <c r="IL58" s="38"/>
      <c r="IM58" s="38"/>
      <c r="IN58" s="38"/>
      <c r="IO58" s="38"/>
      <c r="IP58" s="38"/>
      <c r="IQ58" s="38"/>
      <c r="IR58" s="38"/>
      <c r="IS58" s="38"/>
      <c r="IT58" s="38"/>
      <c r="IU58" s="38"/>
      <c r="IV58" s="38"/>
      <c r="IW58" s="38"/>
      <c r="IX58" s="38"/>
      <c r="IY58" s="38"/>
      <c r="IZ58" s="38"/>
      <c r="JA58" s="38"/>
      <c r="JB58" s="38"/>
      <c r="JC58" s="38"/>
      <c r="JD58" s="38"/>
      <c r="JE58" s="38"/>
      <c r="JF58" s="38"/>
      <c r="JG58" s="38"/>
      <c r="JH58" s="38"/>
      <c r="JI58" s="38"/>
      <c r="JJ58" s="38"/>
      <c r="JK58" s="38"/>
      <c r="JL58" s="38"/>
      <c r="JM58" s="38"/>
      <c r="JN58" s="38"/>
      <c r="JO58" s="38"/>
      <c r="JP58" s="38"/>
      <c r="JQ58" s="38"/>
      <c r="JR58" s="38"/>
      <c r="JS58" s="38"/>
      <c r="JT58" s="38"/>
      <c r="JU58" s="38"/>
      <c r="JV58" s="38"/>
      <c r="JW58" s="38"/>
      <c r="JX58" s="38"/>
      <c r="JY58" s="38"/>
      <c r="JZ58" s="38"/>
      <c r="KA58" s="38"/>
      <c r="KB58" s="38"/>
      <c r="KC58" s="38"/>
      <c r="KD58" s="38"/>
      <c r="KE58" s="38"/>
      <c r="KF58" s="38"/>
      <c r="KG58" s="38"/>
      <c r="KH58" s="38"/>
      <c r="KI58" s="38"/>
      <c r="KJ58" s="38"/>
      <c r="KK58" s="38"/>
      <c r="KL58" s="38"/>
      <c r="KM58" s="38"/>
      <c r="KN58" s="38"/>
      <c r="KO58" s="38"/>
      <c r="KP58" s="38"/>
      <c r="KQ58" s="38"/>
      <c r="KR58" s="38"/>
      <c r="KS58" s="38"/>
      <c r="KT58" s="38"/>
      <c r="KU58" s="38"/>
      <c r="KV58" s="38"/>
      <c r="KW58" s="38"/>
      <c r="KX58" s="38"/>
      <c r="KY58" s="38"/>
      <c r="KZ58" s="38"/>
      <c r="LA58" s="38"/>
      <c r="LB58" s="38"/>
      <c r="LC58" s="38"/>
      <c r="LD58" s="38"/>
      <c r="LE58" s="38"/>
      <c r="LF58" s="38"/>
    </row>
    <row r="59" spans="1:318" s="33" customFormat="1" ht="15.75" thickBot="1">
      <c r="A59" s="38"/>
      <c r="B59" s="3"/>
      <c r="C59" s="6" t="s">
        <v>61</v>
      </c>
      <c r="D59" s="6">
        <f>SUM(D48:D55)</f>
        <v>0</v>
      </c>
      <c r="E59" s="6">
        <f>SUM(E48:E55)</f>
        <v>0</v>
      </c>
      <c r="F59" s="6">
        <f>SUM(F48:F55)</f>
        <v>0</v>
      </c>
      <c r="G59" s="6">
        <f t="shared" ref="G59:L59" si="25">SUM(G48:G55)</f>
        <v>0</v>
      </c>
      <c r="H59" s="6">
        <f t="shared" si="25"/>
        <v>0</v>
      </c>
      <c r="I59" s="6">
        <f t="shared" si="25"/>
        <v>0</v>
      </c>
      <c r="J59" s="6">
        <f t="shared" si="25"/>
        <v>0</v>
      </c>
      <c r="K59" s="6">
        <f t="shared" si="25"/>
        <v>0</v>
      </c>
      <c r="L59" s="6">
        <f t="shared" si="25"/>
        <v>0</v>
      </c>
      <c r="M59" s="38"/>
      <c r="N59" s="39"/>
      <c r="O59" s="6" t="s">
        <v>61</v>
      </c>
      <c r="P59" s="6">
        <f>SUM(P48:P55)</f>
        <v>0</v>
      </c>
      <c r="Q59" s="6">
        <f>SUM(Q48:Q55)</f>
        <v>0</v>
      </c>
      <c r="R59" s="6">
        <f>SUM(R48:R55)</f>
        <v>0</v>
      </c>
      <c r="S59" s="6">
        <f t="shared" ref="S59:X59" si="26">SUM(S48:S55)</f>
        <v>0</v>
      </c>
      <c r="T59" s="6">
        <f t="shared" si="26"/>
        <v>0</v>
      </c>
      <c r="U59" s="6">
        <f t="shared" si="26"/>
        <v>0</v>
      </c>
      <c r="V59" s="6">
        <f t="shared" si="26"/>
        <v>0</v>
      </c>
      <c r="W59" s="6">
        <f t="shared" si="26"/>
        <v>0</v>
      </c>
      <c r="X59" s="6">
        <f t="shared" si="26"/>
        <v>0</v>
      </c>
      <c r="Y59" s="38"/>
      <c r="Z59" s="39"/>
      <c r="AA59" s="6" t="s">
        <v>61</v>
      </c>
      <c r="AB59" s="6">
        <f>SUM(AB48:AB55)</f>
        <v>0</v>
      </c>
      <c r="AC59" s="6">
        <f>SUM(AC48:AC55)</f>
        <v>0</v>
      </c>
      <c r="AD59" s="6">
        <f>SUM(AD48:AD55)</f>
        <v>0</v>
      </c>
      <c r="AE59" s="6">
        <f t="shared" ref="AE59:AJ59" si="27">SUM(AE48:AE55)</f>
        <v>0</v>
      </c>
      <c r="AF59" s="6">
        <f t="shared" si="27"/>
        <v>0</v>
      </c>
      <c r="AG59" s="6">
        <f t="shared" si="27"/>
        <v>0</v>
      </c>
      <c r="AH59" s="6">
        <f t="shared" si="27"/>
        <v>0</v>
      </c>
      <c r="AI59" s="6">
        <f t="shared" si="27"/>
        <v>0</v>
      </c>
      <c r="AJ59" s="128">
        <f t="shared" si="27"/>
        <v>0</v>
      </c>
      <c r="AK59" s="38"/>
      <c r="AL59" s="39"/>
      <c r="AM59" s="6" t="s">
        <v>61</v>
      </c>
      <c r="AN59" s="6">
        <f>SUM(AN48:AN55)</f>
        <v>0</v>
      </c>
      <c r="AO59" s="6">
        <f>SUM(AO48:AO55)</f>
        <v>0</v>
      </c>
      <c r="AP59" s="6">
        <f>SUM(AP48:AP55)</f>
        <v>0</v>
      </c>
      <c r="AQ59" s="6">
        <f t="shared" ref="AQ59:AV59" si="28">SUM(AQ48:AQ55)</f>
        <v>0</v>
      </c>
      <c r="AR59" s="6">
        <f t="shared" si="28"/>
        <v>0</v>
      </c>
      <c r="AS59" s="6">
        <f t="shared" si="28"/>
        <v>0</v>
      </c>
      <c r="AT59" s="6">
        <f t="shared" si="28"/>
        <v>0</v>
      </c>
      <c r="AU59" s="6">
        <f t="shared" si="28"/>
        <v>0</v>
      </c>
      <c r="AV59" s="6">
        <f t="shared" si="28"/>
        <v>0</v>
      </c>
      <c r="AW59" s="38"/>
      <c r="AX59" s="41"/>
      <c r="AY59" s="6" t="s">
        <v>61</v>
      </c>
      <c r="AZ59" s="6">
        <f>SUM(AZ48:AZ55)</f>
        <v>0</v>
      </c>
      <c r="BA59" s="6">
        <f>SUM(BA48:BA55)</f>
        <v>0</v>
      </c>
      <c r="BB59" s="6">
        <f>SUM(BB48:BB55)</f>
        <v>0</v>
      </c>
      <c r="BC59" s="6">
        <f t="shared" ref="BC59:BH59" si="29">SUM(BC48:BC55)</f>
        <v>0</v>
      </c>
      <c r="BD59" s="6">
        <f t="shared" si="29"/>
        <v>0</v>
      </c>
      <c r="BE59" s="6">
        <f t="shared" si="29"/>
        <v>0</v>
      </c>
      <c r="BF59" s="6">
        <f t="shared" si="29"/>
        <v>0</v>
      </c>
      <c r="BG59" s="6">
        <f t="shared" si="29"/>
        <v>0</v>
      </c>
      <c r="BH59" s="6">
        <f t="shared" si="29"/>
        <v>0</v>
      </c>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c r="EY59" s="38"/>
      <c r="EZ59" s="38"/>
      <c r="FA59" s="38"/>
      <c r="FB59" s="38"/>
      <c r="FC59" s="38"/>
      <c r="FD59" s="38"/>
      <c r="FE59" s="38"/>
      <c r="FF59" s="38"/>
      <c r="FG59" s="38"/>
      <c r="FH59" s="38"/>
      <c r="FI59" s="38"/>
      <c r="FJ59" s="38"/>
      <c r="FK59" s="38"/>
      <c r="FL59" s="38"/>
      <c r="FM59" s="38"/>
      <c r="FN59" s="38"/>
      <c r="FO59" s="38"/>
      <c r="FP59" s="38"/>
      <c r="FQ59" s="38"/>
      <c r="FR59" s="38"/>
      <c r="FS59" s="38"/>
      <c r="FT59" s="38"/>
      <c r="FU59" s="38"/>
      <c r="FV59" s="38"/>
      <c r="FW59" s="38"/>
      <c r="FX59" s="38"/>
      <c r="FY59" s="38"/>
      <c r="FZ59" s="38"/>
      <c r="GA59" s="38"/>
      <c r="GB59" s="38"/>
      <c r="GC59" s="38"/>
      <c r="GD59" s="38"/>
      <c r="GE59" s="38"/>
      <c r="GF59" s="38"/>
      <c r="GG59" s="38"/>
      <c r="GH59" s="38"/>
      <c r="GI59" s="38"/>
      <c r="GJ59" s="38"/>
      <c r="GK59" s="38"/>
      <c r="GL59" s="38"/>
      <c r="GM59" s="38"/>
      <c r="GN59" s="38"/>
      <c r="GO59" s="38"/>
      <c r="GP59" s="38"/>
      <c r="GQ59" s="38"/>
      <c r="GR59" s="38"/>
      <c r="GS59" s="38"/>
      <c r="GT59" s="38"/>
      <c r="GU59" s="38"/>
      <c r="GV59" s="38"/>
      <c r="GW59" s="38"/>
      <c r="GX59" s="38"/>
      <c r="GY59" s="38"/>
      <c r="GZ59" s="38"/>
      <c r="HA59" s="38"/>
      <c r="HB59" s="38"/>
      <c r="HC59" s="38"/>
      <c r="HD59" s="38"/>
      <c r="HE59" s="38"/>
      <c r="HF59" s="38"/>
      <c r="HG59" s="38"/>
      <c r="HH59" s="38"/>
      <c r="HI59" s="38"/>
      <c r="HJ59" s="38"/>
      <c r="HK59" s="38"/>
      <c r="HL59" s="38"/>
      <c r="HM59" s="38"/>
      <c r="HN59" s="38"/>
      <c r="HO59" s="38"/>
      <c r="HP59" s="38"/>
      <c r="HQ59" s="38"/>
      <c r="HR59" s="38"/>
      <c r="HS59" s="38"/>
      <c r="HT59" s="38"/>
      <c r="HU59" s="38"/>
      <c r="HV59" s="38"/>
      <c r="HW59" s="38"/>
      <c r="HX59" s="38"/>
      <c r="HY59" s="38"/>
      <c r="HZ59" s="38"/>
      <c r="IA59" s="38"/>
      <c r="IB59" s="38"/>
      <c r="IC59" s="38"/>
      <c r="ID59" s="38"/>
      <c r="IE59" s="38"/>
      <c r="IF59" s="38"/>
      <c r="IG59" s="38"/>
      <c r="IH59" s="38"/>
      <c r="II59" s="38"/>
      <c r="IJ59" s="38"/>
      <c r="IK59" s="38"/>
      <c r="IL59" s="38"/>
      <c r="IM59" s="38"/>
      <c r="IN59" s="38"/>
      <c r="IO59" s="38"/>
      <c r="IP59" s="38"/>
      <c r="IQ59" s="38"/>
      <c r="IR59" s="38"/>
      <c r="IS59" s="38"/>
      <c r="IT59" s="38"/>
      <c r="IU59" s="38"/>
      <c r="IV59" s="38"/>
      <c r="IW59" s="38"/>
      <c r="IX59" s="38"/>
      <c r="IY59" s="38"/>
      <c r="IZ59" s="38"/>
      <c r="JA59" s="38"/>
      <c r="JB59" s="38"/>
      <c r="JC59" s="38"/>
      <c r="JD59" s="38"/>
      <c r="JE59" s="38"/>
      <c r="JF59" s="38"/>
      <c r="JG59" s="38"/>
      <c r="JH59" s="38"/>
      <c r="JI59" s="38"/>
      <c r="JJ59" s="38"/>
      <c r="JK59" s="38"/>
      <c r="JL59" s="38"/>
      <c r="JM59" s="38"/>
      <c r="JN59" s="38"/>
      <c r="JO59" s="38"/>
      <c r="JP59" s="38"/>
      <c r="JQ59" s="38"/>
      <c r="JR59" s="38"/>
      <c r="JS59" s="38"/>
      <c r="JT59" s="38"/>
      <c r="JU59" s="38"/>
      <c r="JV59" s="38"/>
      <c r="JW59" s="38"/>
      <c r="JX59" s="38"/>
      <c r="JY59" s="38"/>
      <c r="JZ59" s="38"/>
      <c r="KA59" s="38"/>
      <c r="KB59" s="38"/>
      <c r="KC59" s="38"/>
      <c r="KD59" s="38"/>
      <c r="KE59" s="38"/>
      <c r="KF59" s="38"/>
      <c r="KG59" s="38"/>
      <c r="KH59" s="38"/>
      <c r="KI59" s="38"/>
      <c r="KJ59" s="38"/>
      <c r="KK59" s="38"/>
      <c r="KL59" s="38"/>
      <c r="KM59" s="38"/>
      <c r="KN59" s="38"/>
      <c r="KO59" s="38"/>
      <c r="KP59" s="38"/>
      <c r="KQ59" s="38"/>
      <c r="KR59" s="38"/>
      <c r="KS59" s="38"/>
      <c r="KT59" s="38"/>
      <c r="KU59" s="38"/>
      <c r="KV59" s="38"/>
      <c r="KW59" s="38"/>
      <c r="KX59" s="38"/>
      <c r="KY59" s="38"/>
      <c r="KZ59" s="38"/>
      <c r="LA59" s="38"/>
      <c r="LB59" s="38"/>
      <c r="LC59" s="38"/>
      <c r="LD59" s="38"/>
      <c r="LE59" s="38"/>
      <c r="LF59" s="38"/>
    </row>
    <row r="60" spans="1:318" s="33" customFormat="1" ht="15.75" thickBot="1">
      <c r="A60" s="38"/>
      <c r="B60" s="3"/>
      <c r="C60" s="38"/>
      <c r="D60" s="255" t="s">
        <v>62</v>
      </c>
      <c r="E60" s="256"/>
      <c r="F60" s="256"/>
      <c r="G60" s="252" t="str">
        <f>IFERROR(IF((SUM(D$48:F$55) / (3*COUNT(D$48:F$55))) &gt;='Student Summary'!$K22, "YES", "NO"), "")</f>
        <v/>
      </c>
      <c r="H60" s="253"/>
      <c r="I60" s="40"/>
      <c r="J60" s="40"/>
      <c r="K60" s="40"/>
      <c r="L60" s="40"/>
      <c r="M60" s="38"/>
      <c r="N60" s="39"/>
      <c r="O60" s="38"/>
      <c r="P60" s="255" t="s">
        <v>62</v>
      </c>
      <c r="Q60" s="256"/>
      <c r="R60" s="256"/>
      <c r="S60" s="252" t="str">
        <f>IFERROR(IF((SUM(P$48:R$55) / (3*COUNT(P$48:R$55))) &gt;='Student Summary'!$K22, "YES", "NO"), "")</f>
        <v/>
      </c>
      <c r="T60" s="253"/>
      <c r="U60" s="40"/>
      <c r="V60" s="40"/>
      <c r="W60" s="40"/>
      <c r="X60" s="40"/>
      <c r="Y60" s="38"/>
      <c r="Z60" s="39"/>
      <c r="AA60" s="38"/>
      <c r="AB60" s="255" t="s">
        <v>62</v>
      </c>
      <c r="AC60" s="256"/>
      <c r="AD60" s="256"/>
      <c r="AE60" s="252" t="str">
        <f>IFERROR(IF((SUM(AB$48:AD$55) / (3*COUNT(AB$48:AD$55))) &gt;='Student Summary'!$K22, "YES", "NO"), "")</f>
        <v/>
      </c>
      <c r="AF60" s="253"/>
      <c r="AG60" s="40"/>
      <c r="AH60" s="40"/>
      <c r="AI60" s="40"/>
      <c r="AJ60" s="109"/>
      <c r="AK60" s="38"/>
      <c r="AL60" s="39"/>
      <c r="AM60" s="38"/>
      <c r="AN60" s="255" t="s">
        <v>62</v>
      </c>
      <c r="AO60" s="256"/>
      <c r="AP60" s="256"/>
      <c r="AQ60" s="252" t="str">
        <f>IFERROR(IF((SUM(AN$48:AP$55) / (3*COUNT(AN$48:AP$55))) &gt;='Student Summary'!$K22, "YES", "NO"), "")</f>
        <v/>
      </c>
      <c r="AR60" s="253"/>
      <c r="AS60" s="40"/>
      <c r="AT60" s="40"/>
      <c r="AU60" s="40"/>
      <c r="AV60" s="40"/>
      <c r="AW60" s="38"/>
      <c r="AX60" s="38"/>
      <c r="AY60" s="38"/>
      <c r="AZ60" s="255" t="s">
        <v>62</v>
      </c>
      <c r="BA60" s="256"/>
      <c r="BB60" s="256"/>
      <c r="BC60" s="252" t="str">
        <f>IFERROR(IF((SUM(AZ$48:BB$55) / (3*COUNT(AZ$48:BB$55))) &gt;='Student Summary'!$K22, "YES", "NO"), "")</f>
        <v/>
      </c>
      <c r="BD60" s="253"/>
      <c r="BE60" s="40"/>
      <c r="BF60" s="40"/>
      <c r="BG60" s="40"/>
      <c r="BH60" s="40"/>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c r="EY60" s="38"/>
      <c r="EZ60" s="38"/>
      <c r="FA60" s="38"/>
      <c r="FB60" s="38"/>
      <c r="FC60" s="38"/>
      <c r="FD60" s="38"/>
      <c r="FE60" s="38"/>
      <c r="FF60" s="38"/>
      <c r="FG60" s="38"/>
      <c r="FH60" s="38"/>
      <c r="FI60" s="38"/>
      <c r="FJ60" s="38"/>
      <c r="FK60" s="38"/>
      <c r="FL60" s="38"/>
      <c r="FM60" s="38"/>
      <c r="FN60" s="38"/>
      <c r="FO60" s="38"/>
      <c r="FP60" s="38"/>
      <c r="FQ60" s="38"/>
      <c r="FR60" s="38"/>
      <c r="FS60" s="38"/>
      <c r="FT60" s="38"/>
      <c r="FU60" s="38"/>
      <c r="FV60" s="38"/>
      <c r="FW60" s="38"/>
      <c r="FX60" s="38"/>
      <c r="FY60" s="38"/>
      <c r="FZ60" s="38"/>
      <c r="GA60" s="38"/>
      <c r="GB60" s="38"/>
      <c r="GC60" s="38"/>
      <c r="GD60" s="38"/>
      <c r="GE60" s="38"/>
      <c r="GF60" s="38"/>
      <c r="GG60" s="38"/>
      <c r="GH60" s="38"/>
      <c r="GI60" s="38"/>
      <c r="GJ60" s="38"/>
      <c r="GK60" s="38"/>
      <c r="GL60" s="38"/>
      <c r="GM60" s="38"/>
      <c r="GN60" s="38"/>
      <c r="GO60" s="38"/>
      <c r="GP60" s="38"/>
      <c r="GQ60" s="38"/>
      <c r="GR60" s="38"/>
      <c r="GS60" s="38"/>
      <c r="GT60" s="38"/>
      <c r="GU60" s="38"/>
      <c r="GV60" s="38"/>
      <c r="GW60" s="38"/>
      <c r="GX60" s="38"/>
      <c r="GY60" s="38"/>
      <c r="GZ60" s="38"/>
      <c r="HA60" s="38"/>
      <c r="HB60" s="38"/>
      <c r="HC60" s="38"/>
      <c r="HD60" s="38"/>
      <c r="HE60" s="38"/>
      <c r="HF60" s="38"/>
      <c r="HG60" s="38"/>
      <c r="HH60" s="38"/>
      <c r="HI60" s="38"/>
      <c r="HJ60" s="38"/>
      <c r="HK60" s="38"/>
      <c r="HL60" s="38"/>
      <c r="HM60" s="38"/>
      <c r="HN60" s="38"/>
      <c r="HO60" s="38"/>
      <c r="HP60" s="38"/>
      <c r="HQ60" s="38"/>
      <c r="HR60" s="38"/>
      <c r="HS60" s="38"/>
      <c r="HT60" s="38"/>
      <c r="HU60" s="38"/>
      <c r="HV60" s="38"/>
      <c r="HW60" s="38"/>
      <c r="HX60" s="38"/>
      <c r="HY60" s="38"/>
      <c r="HZ60" s="38"/>
      <c r="IA60" s="38"/>
      <c r="IB60" s="38"/>
      <c r="IC60" s="38"/>
      <c r="ID60" s="38"/>
      <c r="IE60" s="38"/>
      <c r="IF60" s="38"/>
      <c r="IG60" s="38"/>
      <c r="IH60" s="38"/>
      <c r="II60" s="38"/>
      <c r="IJ60" s="38"/>
      <c r="IK60" s="38"/>
      <c r="IL60" s="38"/>
      <c r="IM60" s="38"/>
      <c r="IN60" s="38"/>
      <c r="IO60" s="38"/>
      <c r="IP60" s="38"/>
      <c r="IQ60" s="38"/>
      <c r="IR60" s="38"/>
      <c r="IS60" s="38"/>
      <c r="IT60" s="38"/>
      <c r="IU60" s="38"/>
      <c r="IV60" s="38"/>
      <c r="IW60" s="38"/>
      <c r="IX60" s="38"/>
      <c r="IY60" s="38"/>
      <c r="IZ60" s="38"/>
      <c r="JA60" s="38"/>
      <c r="JB60" s="38"/>
      <c r="JC60" s="38"/>
      <c r="JD60" s="38"/>
      <c r="JE60" s="38"/>
      <c r="JF60" s="38"/>
      <c r="JG60" s="38"/>
      <c r="JH60" s="38"/>
      <c r="JI60" s="38"/>
      <c r="JJ60" s="38"/>
      <c r="JK60" s="38"/>
      <c r="JL60" s="38"/>
      <c r="JM60" s="38"/>
      <c r="JN60" s="38"/>
      <c r="JO60" s="38"/>
      <c r="JP60" s="38"/>
      <c r="JQ60" s="38"/>
      <c r="JR60" s="38"/>
      <c r="JS60" s="38"/>
      <c r="JT60" s="38"/>
      <c r="JU60" s="38"/>
      <c r="JV60" s="38"/>
      <c r="JW60" s="38"/>
      <c r="JX60" s="38"/>
      <c r="JY60" s="38"/>
      <c r="JZ60" s="38"/>
      <c r="KA60" s="38"/>
      <c r="KB60" s="38"/>
      <c r="KC60" s="38"/>
      <c r="KD60" s="38"/>
      <c r="KE60" s="38"/>
      <c r="KF60" s="38"/>
      <c r="KG60" s="38"/>
      <c r="KH60" s="38"/>
      <c r="KI60" s="38"/>
      <c r="KJ60" s="38"/>
      <c r="KK60" s="38"/>
      <c r="KL60" s="38"/>
      <c r="KM60" s="38"/>
      <c r="KN60" s="38"/>
      <c r="KO60" s="38"/>
      <c r="KP60" s="38"/>
      <c r="KQ60" s="38"/>
      <c r="KR60" s="38"/>
      <c r="KS60" s="38"/>
      <c r="KT60" s="38"/>
      <c r="KU60" s="38"/>
      <c r="KV60" s="38"/>
      <c r="KW60" s="38"/>
      <c r="KX60" s="38"/>
      <c r="KY60" s="38"/>
      <c r="KZ60" s="38"/>
      <c r="LA60" s="38"/>
      <c r="LB60" s="38"/>
      <c r="LC60" s="38"/>
      <c r="LD60" s="38"/>
      <c r="LE60" s="38"/>
      <c r="LF60" s="38"/>
    </row>
    <row r="61" spans="1:318" s="33" customFormat="1" ht="15.75" thickBot="1">
      <c r="A61" s="38"/>
      <c r="B61" s="29"/>
      <c r="C61" s="38"/>
      <c r="D61" s="257" t="s">
        <v>63</v>
      </c>
      <c r="E61" s="258"/>
      <c r="F61" s="258"/>
      <c r="G61" s="252" t="str">
        <f>IFERROR(IF((SUM(D$48:F$55) / (3*COUNT(D$48:F$55))) &gt;='Student Summary'!$K23, "YES", "NO"), "")</f>
        <v/>
      </c>
      <c r="H61" s="253"/>
      <c r="I61" s="40"/>
      <c r="J61" s="40"/>
      <c r="K61" s="40"/>
      <c r="L61" s="40"/>
      <c r="M61" s="38"/>
      <c r="N61" s="38"/>
      <c r="O61" s="38"/>
      <c r="P61" s="257" t="s">
        <v>63</v>
      </c>
      <c r="Q61" s="258"/>
      <c r="R61" s="258"/>
      <c r="S61" s="252" t="str">
        <f>IFERROR(IF((SUM(P$48:R$55) / (3*COUNT(P$48:R$55))) &gt;='Student Summary'!$K23, "YES", "NO"), "")</f>
        <v/>
      </c>
      <c r="T61" s="253"/>
      <c r="U61" s="40"/>
      <c r="V61" s="40"/>
      <c r="W61" s="40"/>
      <c r="X61" s="40"/>
      <c r="Y61" s="38"/>
      <c r="Z61" s="38"/>
      <c r="AA61" s="38"/>
      <c r="AB61" s="257" t="s">
        <v>63</v>
      </c>
      <c r="AC61" s="258"/>
      <c r="AD61" s="258"/>
      <c r="AE61" s="252" t="str">
        <f>IFERROR(IF((SUM(AB$48:AD$55) / (3*COUNT(AB$48:AD$55))) &gt;='Student Summary'!$K23, "YES", "NO"), "")</f>
        <v/>
      </c>
      <c r="AF61" s="253"/>
      <c r="AG61" s="40"/>
      <c r="AH61" s="40"/>
      <c r="AI61" s="40"/>
      <c r="AJ61" s="109"/>
      <c r="AK61" s="38"/>
      <c r="AL61" s="38"/>
      <c r="AM61" s="38"/>
      <c r="AN61" s="257" t="s">
        <v>63</v>
      </c>
      <c r="AO61" s="258"/>
      <c r="AP61" s="258"/>
      <c r="AQ61" s="252" t="str">
        <f>IFERROR(IF((SUM(AN$48:AP$55) / (3*COUNT(AN$48:AP$55))) &gt;='Student Summary'!$K23, "YES", "NO"), "")</f>
        <v/>
      </c>
      <c r="AR61" s="253"/>
      <c r="AS61" s="40"/>
      <c r="AT61" s="40"/>
      <c r="AU61" s="40"/>
      <c r="AV61" s="40"/>
      <c r="AW61" s="38"/>
      <c r="AX61" s="38"/>
      <c r="AY61" s="38"/>
      <c r="AZ61" s="257" t="s">
        <v>63</v>
      </c>
      <c r="BA61" s="258"/>
      <c r="BB61" s="258"/>
      <c r="BC61" s="252" t="str">
        <f>IFERROR(IF((SUM(AZ$48:BB$55) / (3*COUNT(AZ$48:BB$55))) &gt;='Student Summary'!$K23, "YES", "NO"), "")</f>
        <v/>
      </c>
      <c r="BD61" s="253"/>
      <c r="BE61" s="40"/>
      <c r="BF61" s="40"/>
      <c r="BG61" s="40"/>
      <c r="BH61" s="40"/>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c r="FC61" s="38"/>
      <c r="FD61" s="38"/>
      <c r="FE61" s="38"/>
      <c r="FF61" s="38"/>
      <c r="FG61" s="38"/>
      <c r="FH61" s="38"/>
      <c r="FI61" s="38"/>
      <c r="FJ61" s="38"/>
      <c r="FK61" s="38"/>
      <c r="FL61" s="38"/>
      <c r="FM61" s="38"/>
      <c r="FN61" s="38"/>
      <c r="FO61" s="38"/>
      <c r="FP61" s="38"/>
      <c r="FQ61" s="38"/>
      <c r="FR61" s="38"/>
      <c r="FS61" s="38"/>
      <c r="FT61" s="38"/>
      <c r="FU61" s="38"/>
      <c r="FV61" s="38"/>
      <c r="FW61" s="38"/>
      <c r="FX61" s="38"/>
      <c r="FY61" s="38"/>
      <c r="FZ61" s="38"/>
      <c r="GA61" s="38"/>
      <c r="GB61" s="38"/>
      <c r="GC61" s="38"/>
      <c r="GD61" s="38"/>
      <c r="GE61" s="38"/>
      <c r="GF61" s="38"/>
      <c r="GG61" s="38"/>
      <c r="GH61" s="38"/>
      <c r="GI61" s="38"/>
      <c r="GJ61" s="38"/>
      <c r="GK61" s="38"/>
      <c r="GL61" s="38"/>
      <c r="GM61" s="38"/>
      <c r="GN61" s="38"/>
      <c r="GO61" s="38"/>
      <c r="GP61" s="38"/>
      <c r="GQ61" s="38"/>
      <c r="GR61" s="38"/>
      <c r="GS61" s="38"/>
      <c r="GT61" s="38"/>
      <c r="GU61" s="38"/>
      <c r="GV61" s="38"/>
      <c r="GW61" s="38"/>
      <c r="GX61" s="38"/>
      <c r="GY61" s="38"/>
      <c r="GZ61" s="38"/>
      <c r="HA61" s="38"/>
      <c r="HB61" s="38"/>
      <c r="HC61" s="38"/>
      <c r="HD61" s="38"/>
      <c r="HE61" s="38"/>
      <c r="HF61" s="38"/>
      <c r="HG61" s="38"/>
      <c r="HH61" s="38"/>
      <c r="HI61" s="38"/>
      <c r="HJ61" s="38"/>
      <c r="HK61" s="38"/>
      <c r="HL61" s="38"/>
      <c r="HM61" s="38"/>
      <c r="HN61" s="38"/>
      <c r="HO61" s="38"/>
      <c r="HP61" s="38"/>
      <c r="HQ61" s="38"/>
      <c r="HR61" s="38"/>
      <c r="HS61" s="38"/>
      <c r="HT61" s="38"/>
      <c r="HU61" s="38"/>
      <c r="HV61" s="38"/>
      <c r="HW61" s="38"/>
      <c r="HX61" s="38"/>
      <c r="HY61" s="38"/>
      <c r="HZ61" s="38"/>
      <c r="IA61" s="38"/>
      <c r="IB61" s="38"/>
      <c r="IC61" s="38"/>
      <c r="ID61" s="38"/>
      <c r="IE61" s="38"/>
      <c r="IF61" s="38"/>
      <c r="IG61" s="38"/>
      <c r="IH61" s="38"/>
      <c r="II61" s="38"/>
      <c r="IJ61" s="38"/>
      <c r="IK61" s="38"/>
      <c r="IL61" s="38"/>
      <c r="IM61" s="38"/>
      <c r="IN61" s="38"/>
      <c r="IO61" s="38"/>
      <c r="IP61" s="38"/>
      <c r="IQ61" s="38"/>
      <c r="IR61" s="38"/>
      <c r="IS61" s="38"/>
      <c r="IT61" s="38"/>
      <c r="IU61" s="38"/>
      <c r="IV61" s="38"/>
      <c r="IW61" s="38"/>
      <c r="IX61" s="38"/>
      <c r="IY61" s="38"/>
      <c r="IZ61" s="38"/>
      <c r="JA61" s="38"/>
      <c r="JB61" s="38"/>
      <c r="JC61" s="38"/>
      <c r="JD61" s="38"/>
      <c r="JE61" s="38"/>
      <c r="JF61" s="38"/>
      <c r="JG61" s="38"/>
      <c r="JH61" s="38"/>
      <c r="JI61" s="38"/>
      <c r="JJ61" s="38"/>
      <c r="JK61" s="38"/>
      <c r="JL61" s="38"/>
      <c r="JM61" s="38"/>
      <c r="JN61" s="38"/>
      <c r="JO61" s="38"/>
      <c r="JP61" s="38"/>
      <c r="JQ61" s="38"/>
      <c r="JR61" s="38"/>
      <c r="JS61" s="38"/>
      <c r="JT61" s="38"/>
      <c r="JU61" s="38"/>
      <c r="JV61" s="38"/>
      <c r="JW61" s="38"/>
      <c r="JX61" s="38"/>
      <c r="JY61" s="38"/>
      <c r="JZ61" s="38"/>
      <c r="KA61" s="38"/>
      <c r="KB61" s="38"/>
      <c r="KC61" s="38"/>
      <c r="KD61" s="38"/>
      <c r="KE61" s="38"/>
      <c r="KF61" s="38"/>
      <c r="KG61" s="38"/>
      <c r="KH61" s="38"/>
      <c r="KI61" s="38"/>
      <c r="KJ61" s="38"/>
      <c r="KK61" s="38"/>
      <c r="KL61" s="38"/>
      <c r="KM61" s="38"/>
      <c r="KN61" s="38"/>
      <c r="KO61" s="38"/>
      <c r="KP61" s="38"/>
      <c r="KQ61" s="38"/>
      <c r="KR61" s="38"/>
      <c r="KS61" s="38"/>
      <c r="KT61" s="38"/>
      <c r="KU61" s="38"/>
      <c r="KV61" s="38"/>
      <c r="KW61" s="38"/>
      <c r="KX61" s="38"/>
      <c r="KY61" s="38"/>
      <c r="KZ61" s="38"/>
      <c r="LA61" s="38"/>
      <c r="LB61" s="38"/>
      <c r="LC61" s="38"/>
      <c r="LD61" s="38"/>
      <c r="LE61" s="38"/>
      <c r="LF61" s="38"/>
    </row>
    <row r="62" spans="1:318" s="33" customFormat="1" ht="15.75" thickBot="1">
      <c r="A62" s="38"/>
      <c r="B62" s="29"/>
      <c r="C62" s="38"/>
      <c r="D62" s="257" t="s">
        <v>64</v>
      </c>
      <c r="E62" s="258"/>
      <c r="F62" s="258"/>
      <c r="G62" s="252" t="str">
        <f>IFERROR(IF((SUM(D$48:F$55) / (3*COUNT(D$48:F$55))) &gt;='Student Summary'!$K24, "YES", "NO"), "")</f>
        <v/>
      </c>
      <c r="H62" s="253"/>
      <c r="I62" s="40"/>
      <c r="J62" s="40"/>
      <c r="K62" s="40"/>
      <c r="L62" s="40"/>
      <c r="M62" s="38"/>
      <c r="N62" s="38"/>
      <c r="O62" s="38"/>
      <c r="P62" s="257" t="s">
        <v>64</v>
      </c>
      <c r="Q62" s="258"/>
      <c r="R62" s="258"/>
      <c r="S62" s="252" t="str">
        <f>IFERROR(IF((SUM(P$48:R$55) / (3*COUNT(P$48:R$55))) &gt;='Student Summary'!$K24, "YES", "NO"), "")</f>
        <v/>
      </c>
      <c r="T62" s="253"/>
      <c r="U62" s="40"/>
      <c r="V62" s="40"/>
      <c r="W62" s="40"/>
      <c r="X62" s="40"/>
      <c r="Y62" s="38"/>
      <c r="Z62" s="38"/>
      <c r="AA62" s="38"/>
      <c r="AB62" s="257" t="s">
        <v>64</v>
      </c>
      <c r="AC62" s="258"/>
      <c r="AD62" s="258"/>
      <c r="AE62" s="252" t="str">
        <f>IFERROR(IF((SUM(AB$48:AD$55) / (3*COUNT(AB$48:AD$55))) &gt;='Student Summary'!$K24, "YES", "NO"), "")</f>
        <v/>
      </c>
      <c r="AF62" s="253"/>
      <c r="AG62" s="40"/>
      <c r="AH62" s="40"/>
      <c r="AI62" s="40"/>
      <c r="AJ62" s="109"/>
      <c r="AK62" s="38"/>
      <c r="AL62" s="38"/>
      <c r="AM62" s="38"/>
      <c r="AN62" s="257" t="s">
        <v>64</v>
      </c>
      <c r="AO62" s="258"/>
      <c r="AP62" s="258"/>
      <c r="AQ62" s="252" t="str">
        <f>IFERROR(IF((SUM(AN$48:AP$55) / (3*COUNT(AN$48:AP$55))) &gt;='Student Summary'!$K24, "YES", "NO"), "")</f>
        <v/>
      </c>
      <c r="AR62" s="253"/>
      <c r="AS62" s="40"/>
      <c r="AT62" s="40"/>
      <c r="AU62" s="40"/>
      <c r="AV62" s="40"/>
      <c r="AW62" s="38"/>
      <c r="AX62" s="38"/>
      <c r="AY62" s="38"/>
      <c r="AZ62" s="257" t="s">
        <v>64</v>
      </c>
      <c r="BA62" s="258"/>
      <c r="BB62" s="258"/>
      <c r="BC62" s="252" t="str">
        <f>IFERROR(IF((SUM(AZ$48:BB$55) / (3*COUNT(AZ$48:BB$55))) &gt;='Student Summary'!$K24, "YES", "NO"), "")</f>
        <v/>
      </c>
      <c r="BD62" s="253"/>
      <c r="BE62" s="40"/>
      <c r="BF62" s="40"/>
      <c r="BG62" s="40"/>
      <c r="BH62" s="40"/>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c r="EL62" s="38"/>
      <c r="EM62" s="38"/>
      <c r="EN62" s="38"/>
      <c r="EO62" s="38"/>
      <c r="EP62" s="38"/>
      <c r="EQ62" s="38"/>
      <c r="ER62" s="38"/>
      <c r="ES62" s="38"/>
      <c r="ET62" s="38"/>
      <c r="EU62" s="38"/>
      <c r="EV62" s="38"/>
      <c r="EW62" s="38"/>
      <c r="EX62" s="38"/>
      <c r="EY62" s="38"/>
      <c r="EZ62" s="38"/>
      <c r="FA62" s="38"/>
      <c r="FB62" s="38"/>
      <c r="FC62" s="38"/>
      <c r="FD62" s="38"/>
      <c r="FE62" s="38"/>
      <c r="FF62" s="38"/>
      <c r="FG62" s="38"/>
      <c r="FH62" s="38"/>
      <c r="FI62" s="38"/>
      <c r="FJ62" s="38"/>
      <c r="FK62" s="38"/>
      <c r="FL62" s="38"/>
      <c r="FM62" s="38"/>
      <c r="FN62" s="38"/>
      <c r="FO62" s="38"/>
      <c r="FP62" s="38"/>
      <c r="FQ62" s="38"/>
      <c r="FR62" s="38"/>
      <c r="FS62" s="38"/>
      <c r="FT62" s="38"/>
      <c r="FU62" s="38"/>
      <c r="FV62" s="38"/>
      <c r="FW62" s="38"/>
      <c r="FX62" s="38"/>
      <c r="FY62" s="38"/>
      <c r="FZ62" s="38"/>
      <c r="GA62" s="38"/>
      <c r="GB62" s="38"/>
      <c r="GC62" s="38"/>
      <c r="GD62" s="38"/>
      <c r="GE62" s="38"/>
      <c r="GF62" s="38"/>
      <c r="GG62" s="38"/>
      <c r="GH62" s="38"/>
      <c r="GI62" s="38"/>
      <c r="GJ62" s="38"/>
      <c r="GK62" s="38"/>
      <c r="GL62" s="38"/>
      <c r="GM62" s="38"/>
      <c r="GN62" s="38"/>
      <c r="GO62" s="38"/>
      <c r="GP62" s="38"/>
      <c r="GQ62" s="38"/>
      <c r="GR62" s="38"/>
      <c r="GS62" s="38"/>
      <c r="GT62" s="38"/>
      <c r="GU62" s="38"/>
      <c r="GV62" s="38"/>
      <c r="GW62" s="38"/>
      <c r="GX62" s="38"/>
      <c r="GY62" s="38"/>
      <c r="GZ62" s="38"/>
      <c r="HA62" s="38"/>
      <c r="HB62" s="38"/>
      <c r="HC62" s="38"/>
      <c r="HD62" s="38"/>
      <c r="HE62" s="38"/>
      <c r="HF62" s="38"/>
      <c r="HG62" s="38"/>
      <c r="HH62" s="38"/>
      <c r="HI62" s="38"/>
      <c r="HJ62" s="38"/>
      <c r="HK62" s="38"/>
      <c r="HL62" s="38"/>
      <c r="HM62" s="38"/>
      <c r="HN62" s="38"/>
      <c r="HO62" s="38"/>
      <c r="HP62" s="38"/>
      <c r="HQ62" s="38"/>
      <c r="HR62" s="38"/>
      <c r="HS62" s="38"/>
      <c r="HT62" s="38"/>
      <c r="HU62" s="38"/>
      <c r="HV62" s="38"/>
      <c r="HW62" s="38"/>
      <c r="HX62" s="38"/>
      <c r="HY62" s="38"/>
      <c r="HZ62" s="38"/>
      <c r="IA62" s="38"/>
      <c r="IB62" s="38"/>
      <c r="IC62" s="38"/>
      <c r="ID62" s="38"/>
      <c r="IE62" s="38"/>
      <c r="IF62" s="38"/>
      <c r="IG62" s="38"/>
      <c r="IH62" s="38"/>
      <c r="II62" s="38"/>
      <c r="IJ62" s="38"/>
      <c r="IK62" s="38"/>
      <c r="IL62" s="38"/>
      <c r="IM62" s="38"/>
      <c r="IN62" s="38"/>
      <c r="IO62" s="38"/>
      <c r="IP62" s="38"/>
      <c r="IQ62" s="38"/>
      <c r="IR62" s="38"/>
      <c r="IS62" s="38"/>
      <c r="IT62" s="38"/>
      <c r="IU62" s="38"/>
      <c r="IV62" s="38"/>
      <c r="IW62" s="38"/>
      <c r="IX62" s="38"/>
      <c r="IY62" s="38"/>
      <c r="IZ62" s="38"/>
      <c r="JA62" s="38"/>
      <c r="JB62" s="38"/>
      <c r="JC62" s="38"/>
      <c r="JD62" s="38"/>
      <c r="JE62" s="38"/>
      <c r="JF62" s="38"/>
      <c r="JG62" s="38"/>
      <c r="JH62" s="38"/>
      <c r="JI62" s="38"/>
      <c r="JJ62" s="38"/>
      <c r="JK62" s="38"/>
      <c r="JL62" s="38"/>
      <c r="JM62" s="38"/>
      <c r="JN62" s="38"/>
      <c r="JO62" s="38"/>
      <c r="JP62" s="38"/>
      <c r="JQ62" s="38"/>
      <c r="JR62" s="38"/>
      <c r="JS62" s="38"/>
      <c r="JT62" s="38"/>
      <c r="JU62" s="38"/>
      <c r="JV62" s="38"/>
      <c r="JW62" s="38"/>
      <c r="JX62" s="38"/>
      <c r="JY62" s="38"/>
      <c r="JZ62" s="38"/>
      <c r="KA62" s="38"/>
      <c r="KB62" s="38"/>
      <c r="KC62" s="38"/>
      <c r="KD62" s="38"/>
      <c r="KE62" s="38"/>
      <c r="KF62" s="38"/>
      <c r="KG62" s="38"/>
      <c r="KH62" s="38"/>
      <c r="KI62" s="38"/>
      <c r="KJ62" s="38"/>
      <c r="KK62" s="38"/>
      <c r="KL62" s="38"/>
      <c r="KM62" s="38"/>
      <c r="KN62" s="38"/>
      <c r="KO62" s="38"/>
      <c r="KP62" s="38"/>
      <c r="KQ62" s="38"/>
      <c r="KR62" s="38"/>
      <c r="KS62" s="38"/>
      <c r="KT62" s="38"/>
      <c r="KU62" s="38"/>
      <c r="KV62" s="38"/>
      <c r="KW62" s="38"/>
      <c r="KX62" s="38"/>
      <c r="KY62" s="38"/>
      <c r="KZ62" s="38"/>
      <c r="LA62" s="38"/>
      <c r="LB62" s="38"/>
      <c r="LC62" s="38"/>
      <c r="LD62" s="38"/>
      <c r="LE62" s="38"/>
      <c r="LF62" s="38"/>
    </row>
    <row r="63" spans="1:318" s="33" customFormat="1" ht="15.75" thickBot="1">
      <c r="A63" s="38"/>
      <c r="B63" s="29"/>
      <c r="C63" s="38"/>
      <c r="D63" s="259" t="s">
        <v>65</v>
      </c>
      <c r="E63" s="260"/>
      <c r="F63" s="260"/>
      <c r="G63" s="252" t="str">
        <f>IFERROR(IF((SUM(D$48:F$55) / (3*COUNT(D$48:F$55))) &gt;='Student Summary'!$K25, "YES", "NO"), "")</f>
        <v/>
      </c>
      <c r="H63" s="253"/>
      <c r="I63" s="40"/>
      <c r="J63" s="40"/>
      <c r="K63" s="40"/>
      <c r="L63" s="40"/>
      <c r="M63" s="38"/>
      <c r="N63" s="38"/>
      <c r="O63" s="38"/>
      <c r="P63" s="259" t="s">
        <v>65</v>
      </c>
      <c r="Q63" s="260"/>
      <c r="R63" s="260"/>
      <c r="S63" s="252" t="str">
        <f>IFERROR(IF((SUM(P$48:R$55) / (3*COUNT(P$48:R$55))) &gt;='Student Summary'!$K25, "YES", "NO"), "")</f>
        <v/>
      </c>
      <c r="T63" s="253"/>
      <c r="U63" s="40"/>
      <c r="V63" s="40"/>
      <c r="W63" s="40"/>
      <c r="X63" s="40"/>
      <c r="Y63" s="38"/>
      <c r="Z63" s="38"/>
      <c r="AA63" s="38"/>
      <c r="AB63" s="259" t="s">
        <v>65</v>
      </c>
      <c r="AC63" s="260"/>
      <c r="AD63" s="260"/>
      <c r="AE63" s="252" t="str">
        <f>IFERROR(IF((SUM(AB$48:AD$55) / (3*COUNT(AB$48:AD$55))) &gt;='Student Summary'!$K25, "YES", "NO"), "")</f>
        <v/>
      </c>
      <c r="AF63" s="253"/>
      <c r="AG63" s="40"/>
      <c r="AH63" s="40"/>
      <c r="AI63" s="40"/>
      <c r="AJ63" s="109"/>
      <c r="AK63" s="38"/>
      <c r="AL63" s="38"/>
      <c r="AM63" s="38"/>
      <c r="AN63" s="259" t="s">
        <v>65</v>
      </c>
      <c r="AO63" s="260"/>
      <c r="AP63" s="260"/>
      <c r="AQ63" s="252" t="str">
        <f>IFERROR(IF((SUM(AN$48:AP$55) / (3*COUNT(AN$48:AP$55))) &gt;='Student Summary'!$K25, "YES", "NO"), "")</f>
        <v/>
      </c>
      <c r="AR63" s="253"/>
      <c r="AS63" s="40"/>
      <c r="AT63" s="40"/>
      <c r="AU63" s="40"/>
      <c r="AV63" s="40"/>
      <c r="AW63" s="38"/>
      <c r="AX63" s="38"/>
      <c r="AY63" s="38"/>
      <c r="AZ63" s="259" t="s">
        <v>65</v>
      </c>
      <c r="BA63" s="260"/>
      <c r="BB63" s="260"/>
      <c r="BC63" s="252" t="str">
        <f>IFERROR(IF((SUM(AZ$48:BB$55) / (3*COUNT(AZ$48:BB$55))) &gt;='Student Summary'!$K25, "YES", "NO"), "")</f>
        <v/>
      </c>
      <c r="BD63" s="253"/>
      <c r="BE63" s="40"/>
      <c r="BF63" s="40"/>
      <c r="BG63" s="40"/>
      <c r="BH63" s="40"/>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c r="EL63" s="38"/>
      <c r="EM63" s="38"/>
      <c r="EN63" s="38"/>
      <c r="EO63" s="38"/>
      <c r="EP63" s="38"/>
      <c r="EQ63" s="38"/>
      <c r="ER63" s="38"/>
      <c r="ES63" s="38"/>
      <c r="ET63" s="38"/>
      <c r="EU63" s="38"/>
      <c r="EV63" s="38"/>
      <c r="EW63" s="38"/>
      <c r="EX63" s="38"/>
      <c r="EY63" s="38"/>
      <c r="EZ63" s="38"/>
      <c r="FA63" s="38"/>
      <c r="FB63" s="38"/>
      <c r="FC63" s="38"/>
      <c r="FD63" s="38"/>
      <c r="FE63" s="38"/>
      <c r="FF63" s="38"/>
      <c r="FG63" s="38"/>
      <c r="FH63" s="38"/>
      <c r="FI63" s="38"/>
      <c r="FJ63" s="38"/>
      <c r="FK63" s="38"/>
      <c r="FL63" s="38"/>
      <c r="FM63" s="38"/>
      <c r="FN63" s="38"/>
      <c r="FO63" s="38"/>
      <c r="FP63" s="38"/>
      <c r="FQ63" s="38"/>
      <c r="FR63" s="38"/>
      <c r="FS63" s="38"/>
      <c r="FT63" s="38"/>
      <c r="FU63" s="38"/>
      <c r="FV63" s="38"/>
      <c r="FW63" s="38"/>
      <c r="FX63" s="38"/>
      <c r="FY63" s="38"/>
      <c r="FZ63" s="38"/>
      <c r="GA63" s="38"/>
      <c r="GB63" s="38"/>
      <c r="GC63" s="38"/>
      <c r="GD63" s="38"/>
      <c r="GE63" s="38"/>
      <c r="GF63" s="38"/>
      <c r="GG63" s="38"/>
      <c r="GH63" s="38"/>
      <c r="GI63" s="38"/>
      <c r="GJ63" s="38"/>
      <c r="GK63" s="38"/>
      <c r="GL63" s="38"/>
      <c r="GM63" s="38"/>
      <c r="GN63" s="38"/>
      <c r="GO63" s="38"/>
      <c r="GP63" s="38"/>
      <c r="GQ63" s="38"/>
      <c r="GR63" s="38"/>
      <c r="GS63" s="38"/>
      <c r="GT63" s="38"/>
      <c r="GU63" s="38"/>
      <c r="GV63" s="38"/>
      <c r="GW63" s="38"/>
      <c r="GX63" s="38"/>
      <c r="GY63" s="38"/>
      <c r="GZ63" s="38"/>
      <c r="HA63" s="38"/>
      <c r="HB63" s="38"/>
      <c r="HC63" s="38"/>
      <c r="HD63" s="38"/>
      <c r="HE63" s="38"/>
      <c r="HF63" s="38"/>
      <c r="HG63" s="38"/>
      <c r="HH63" s="38"/>
      <c r="HI63" s="38"/>
      <c r="HJ63" s="38"/>
      <c r="HK63" s="38"/>
      <c r="HL63" s="38"/>
      <c r="HM63" s="38"/>
      <c r="HN63" s="38"/>
      <c r="HO63" s="38"/>
      <c r="HP63" s="38"/>
      <c r="HQ63" s="38"/>
      <c r="HR63" s="38"/>
      <c r="HS63" s="38"/>
      <c r="HT63" s="38"/>
      <c r="HU63" s="38"/>
      <c r="HV63" s="38"/>
      <c r="HW63" s="38"/>
      <c r="HX63" s="38"/>
      <c r="HY63" s="38"/>
      <c r="HZ63" s="38"/>
      <c r="IA63" s="38"/>
      <c r="IB63" s="38"/>
      <c r="IC63" s="38"/>
      <c r="ID63" s="38"/>
      <c r="IE63" s="38"/>
      <c r="IF63" s="38"/>
      <c r="IG63" s="38"/>
      <c r="IH63" s="38"/>
      <c r="II63" s="38"/>
      <c r="IJ63" s="38"/>
      <c r="IK63" s="38"/>
      <c r="IL63" s="38"/>
      <c r="IM63" s="38"/>
      <c r="IN63" s="38"/>
      <c r="IO63" s="38"/>
      <c r="IP63" s="38"/>
      <c r="IQ63" s="38"/>
      <c r="IR63" s="38"/>
      <c r="IS63" s="38"/>
      <c r="IT63" s="38"/>
      <c r="IU63" s="38"/>
      <c r="IV63" s="38"/>
      <c r="IW63" s="38"/>
      <c r="IX63" s="38"/>
      <c r="IY63" s="38"/>
      <c r="IZ63" s="38"/>
      <c r="JA63" s="38"/>
      <c r="JB63" s="38"/>
      <c r="JC63" s="38"/>
      <c r="JD63" s="38"/>
      <c r="JE63" s="38"/>
      <c r="JF63" s="38"/>
      <c r="JG63" s="38"/>
      <c r="JH63" s="38"/>
      <c r="JI63" s="38"/>
      <c r="JJ63" s="38"/>
      <c r="JK63" s="38"/>
      <c r="JL63" s="38"/>
      <c r="JM63" s="38"/>
      <c r="JN63" s="38"/>
      <c r="JO63" s="38"/>
      <c r="JP63" s="38"/>
      <c r="JQ63" s="38"/>
      <c r="JR63" s="38"/>
      <c r="JS63" s="38"/>
      <c r="JT63" s="38"/>
      <c r="JU63" s="38"/>
      <c r="JV63" s="38"/>
      <c r="JW63" s="38"/>
      <c r="JX63" s="38"/>
      <c r="JY63" s="38"/>
      <c r="JZ63" s="38"/>
      <c r="KA63" s="38"/>
      <c r="KB63" s="38"/>
      <c r="KC63" s="38"/>
      <c r="KD63" s="38"/>
      <c r="KE63" s="38"/>
      <c r="KF63" s="38"/>
      <c r="KG63" s="38"/>
      <c r="KH63" s="38"/>
      <c r="KI63" s="38"/>
      <c r="KJ63" s="38"/>
      <c r="KK63" s="38"/>
      <c r="KL63" s="38"/>
      <c r="KM63" s="38"/>
      <c r="KN63" s="38"/>
      <c r="KO63" s="38"/>
      <c r="KP63" s="38"/>
      <c r="KQ63" s="38"/>
      <c r="KR63" s="38"/>
      <c r="KS63" s="38"/>
      <c r="KT63" s="38"/>
      <c r="KU63" s="38"/>
      <c r="KV63" s="38"/>
      <c r="KW63" s="38"/>
      <c r="KX63" s="38"/>
      <c r="KY63" s="38"/>
      <c r="KZ63" s="38"/>
      <c r="LA63" s="38"/>
      <c r="LB63" s="38"/>
      <c r="LC63" s="38"/>
      <c r="LD63" s="38"/>
      <c r="LE63" s="38"/>
      <c r="LF63" s="38"/>
    </row>
    <row r="64" spans="1:318" s="33" customFormat="1">
      <c r="A64" s="38"/>
      <c r="B64" s="3"/>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c r="AB64" s="264"/>
      <c r="AC64" s="264"/>
      <c r="AD64" s="264"/>
      <c r="AE64" s="264"/>
      <c r="AF64" s="264"/>
      <c r="AG64" s="264"/>
      <c r="AH64" s="264"/>
      <c r="AI64" s="264"/>
      <c r="AJ64" s="264"/>
      <c r="AK64" s="264"/>
      <c r="AL64" s="264"/>
      <c r="AM64" s="264"/>
      <c r="AN64" s="264"/>
      <c r="AO64" s="264"/>
      <c r="AP64" s="264"/>
      <c r="AQ64" s="264"/>
      <c r="AR64" s="264"/>
      <c r="AS64" s="264"/>
      <c r="AT64" s="264"/>
      <c r="AU64" s="264"/>
      <c r="AV64" s="264"/>
      <c r="AW64" s="264"/>
      <c r="AX64" s="264"/>
      <c r="AY64" s="264"/>
      <c r="AZ64" s="264"/>
      <c r="BA64" s="264"/>
      <c r="BB64" s="264"/>
      <c r="BC64" s="264"/>
      <c r="BD64" s="264"/>
      <c r="BE64" s="264"/>
      <c r="BF64" s="264"/>
      <c r="BG64" s="264"/>
      <c r="BH64" s="264"/>
      <c r="BI64" s="264"/>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c r="EY64" s="38"/>
      <c r="EZ64" s="38"/>
      <c r="FA64" s="38"/>
      <c r="FB64" s="38"/>
      <c r="FC64" s="38"/>
      <c r="FD64" s="38"/>
      <c r="FE64" s="38"/>
      <c r="FF64" s="38"/>
      <c r="FG64" s="38"/>
      <c r="FH64" s="38"/>
      <c r="FI64" s="38"/>
      <c r="FJ64" s="38"/>
      <c r="FK64" s="38"/>
      <c r="FL64" s="38"/>
      <c r="FM64" s="38"/>
      <c r="FN64" s="38"/>
      <c r="FO64" s="38"/>
      <c r="FP64" s="38"/>
      <c r="FQ64" s="38"/>
      <c r="FR64" s="38"/>
      <c r="FS64" s="38"/>
      <c r="FT64" s="38"/>
      <c r="FU64" s="38"/>
      <c r="FV64" s="38"/>
      <c r="FW64" s="38"/>
      <c r="FX64" s="38"/>
      <c r="FY64" s="38"/>
      <c r="FZ64" s="38"/>
      <c r="GA64" s="38"/>
      <c r="GB64" s="38"/>
      <c r="GC64" s="38"/>
      <c r="GD64" s="38"/>
      <c r="GE64" s="38"/>
      <c r="GF64" s="38"/>
      <c r="GG64" s="38"/>
      <c r="GH64" s="38"/>
      <c r="GI64" s="38"/>
      <c r="GJ64" s="38"/>
      <c r="GK64" s="38"/>
      <c r="GL64" s="38"/>
      <c r="GM64" s="38"/>
      <c r="GN64" s="38"/>
      <c r="GO64" s="38"/>
      <c r="GP64" s="38"/>
      <c r="GQ64" s="38"/>
      <c r="GR64" s="38"/>
      <c r="GS64" s="38"/>
      <c r="GT64" s="38"/>
      <c r="GU64" s="38"/>
      <c r="GV64" s="38"/>
      <c r="GW64" s="38"/>
      <c r="GX64" s="38"/>
      <c r="GY64" s="38"/>
      <c r="GZ64" s="38"/>
      <c r="HA64" s="38"/>
      <c r="HB64" s="38"/>
      <c r="HC64" s="38"/>
      <c r="HD64" s="38"/>
      <c r="HE64" s="38"/>
      <c r="HF64" s="38"/>
      <c r="HG64" s="38"/>
      <c r="HH64" s="38"/>
      <c r="HI64" s="38"/>
      <c r="HJ64" s="38"/>
      <c r="HK64" s="38"/>
      <c r="HL64" s="38"/>
      <c r="HM64" s="38"/>
      <c r="HN64" s="38"/>
      <c r="HO64" s="38"/>
      <c r="HP64" s="38"/>
      <c r="HQ64" s="38"/>
      <c r="HR64" s="38"/>
      <c r="HS64" s="38"/>
      <c r="HT64" s="38"/>
      <c r="HU64" s="38"/>
      <c r="HV64" s="38"/>
      <c r="HW64" s="38"/>
      <c r="HX64" s="38"/>
      <c r="HY64" s="38"/>
      <c r="HZ64" s="38"/>
      <c r="IA64" s="38"/>
      <c r="IB64" s="38"/>
      <c r="IC64" s="38"/>
      <c r="ID64" s="38"/>
      <c r="IE64" s="38"/>
      <c r="IF64" s="38"/>
      <c r="IG64" s="38"/>
      <c r="IH64" s="38"/>
      <c r="II64" s="38"/>
      <c r="IJ64" s="38"/>
      <c r="IK64" s="38"/>
      <c r="IL64" s="38"/>
      <c r="IM64" s="38"/>
      <c r="IN64" s="38"/>
      <c r="IO64" s="38"/>
      <c r="IP64" s="38"/>
      <c r="IQ64" s="38"/>
      <c r="IR64" s="38"/>
      <c r="IS64" s="38"/>
      <c r="IT64" s="38"/>
      <c r="IU64" s="38"/>
      <c r="IV64" s="38"/>
      <c r="IW64" s="38"/>
      <c r="IX64" s="38"/>
      <c r="IY64" s="38"/>
      <c r="IZ64" s="38"/>
      <c r="JA64" s="38"/>
      <c r="JB64" s="38"/>
      <c r="JC64" s="38"/>
      <c r="JD64" s="38"/>
      <c r="JE64" s="38"/>
      <c r="JF64" s="38"/>
      <c r="JG64" s="38"/>
      <c r="JH64" s="38"/>
      <c r="JI64" s="38"/>
      <c r="JJ64" s="38"/>
      <c r="JK64" s="38"/>
      <c r="JL64" s="38"/>
      <c r="JM64" s="38"/>
      <c r="JN64" s="38"/>
      <c r="JO64" s="38"/>
      <c r="JP64" s="38"/>
      <c r="JQ64" s="38"/>
      <c r="JR64" s="38"/>
      <c r="JS64" s="38"/>
      <c r="JT64" s="38"/>
      <c r="JU64" s="38"/>
      <c r="JV64" s="38"/>
      <c r="JW64" s="38"/>
      <c r="JX64" s="38"/>
      <c r="JY64" s="38"/>
      <c r="JZ64" s="38"/>
      <c r="KA64" s="38"/>
      <c r="KB64" s="38"/>
      <c r="KC64" s="38"/>
      <c r="KD64" s="38"/>
      <c r="KE64" s="38"/>
      <c r="KF64" s="38"/>
      <c r="KG64" s="38"/>
      <c r="KH64" s="38"/>
      <c r="KI64" s="38"/>
      <c r="KJ64" s="38"/>
      <c r="KK64" s="38"/>
      <c r="KL64" s="38"/>
      <c r="KM64" s="38"/>
      <c r="KN64" s="38"/>
      <c r="KO64" s="38"/>
      <c r="KP64" s="38"/>
      <c r="KQ64" s="38"/>
      <c r="KR64" s="38"/>
      <c r="KS64" s="38"/>
      <c r="KT64" s="38"/>
      <c r="KU64" s="38"/>
      <c r="KV64" s="38"/>
      <c r="KW64" s="38"/>
      <c r="KX64" s="38"/>
      <c r="KY64" s="38"/>
      <c r="KZ64" s="38"/>
      <c r="LA64" s="38"/>
      <c r="LB64" s="38"/>
      <c r="LC64" s="38"/>
      <c r="LD64" s="38"/>
      <c r="LE64" s="38"/>
      <c r="LF64" s="38"/>
    </row>
    <row r="65" spans="1:318" s="33" customFormat="1" ht="23.25">
      <c r="A65" s="38"/>
      <c r="B65" s="30"/>
      <c r="C65" s="261" t="s">
        <v>81</v>
      </c>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261"/>
      <c r="BA65" s="261"/>
      <c r="BB65" s="261"/>
      <c r="BC65" s="261"/>
      <c r="BD65" s="261"/>
      <c r="BE65" s="261"/>
      <c r="BF65" s="261"/>
      <c r="BG65" s="261"/>
      <c r="BH65" s="261"/>
      <c r="BI65" s="261"/>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c r="EY65" s="38"/>
      <c r="EZ65" s="38"/>
      <c r="FA65" s="38"/>
      <c r="FB65" s="38"/>
      <c r="FC65" s="38"/>
      <c r="FD65" s="38"/>
      <c r="FE65" s="38"/>
      <c r="FF65" s="38"/>
      <c r="FG65" s="38"/>
      <c r="FH65" s="38"/>
      <c r="FI65" s="38"/>
      <c r="FJ65" s="38"/>
      <c r="FK65" s="38"/>
      <c r="FL65" s="38"/>
      <c r="FM65" s="38"/>
      <c r="FN65" s="38"/>
      <c r="FO65" s="38"/>
      <c r="FP65" s="38"/>
      <c r="FQ65" s="38"/>
      <c r="FR65" s="38"/>
      <c r="FS65" s="38"/>
      <c r="FT65" s="38"/>
      <c r="FU65" s="38"/>
      <c r="FV65" s="38"/>
      <c r="FW65" s="38"/>
      <c r="FX65" s="38"/>
      <c r="FY65" s="38"/>
      <c r="FZ65" s="38"/>
      <c r="GA65" s="38"/>
      <c r="GB65" s="38"/>
      <c r="GC65" s="38"/>
      <c r="GD65" s="38"/>
      <c r="GE65" s="38"/>
      <c r="GF65" s="38"/>
      <c r="GG65" s="38"/>
      <c r="GH65" s="38"/>
      <c r="GI65" s="38"/>
      <c r="GJ65" s="38"/>
      <c r="GK65" s="38"/>
      <c r="GL65" s="38"/>
      <c r="GM65" s="38"/>
      <c r="GN65" s="38"/>
      <c r="GO65" s="38"/>
      <c r="GP65" s="38"/>
      <c r="GQ65" s="38"/>
      <c r="GR65" s="38"/>
      <c r="GS65" s="38"/>
      <c r="GT65" s="38"/>
      <c r="GU65" s="38"/>
      <c r="GV65" s="38"/>
      <c r="GW65" s="38"/>
      <c r="GX65" s="38"/>
      <c r="GY65" s="38"/>
      <c r="GZ65" s="38"/>
      <c r="HA65" s="38"/>
      <c r="HB65" s="38"/>
      <c r="HC65" s="38"/>
      <c r="HD65" s="38"/>
      <c r="HE65" s="38"/>
      <c r="HF65" s="38"/>
      <c r="HG65" s="38"/>
      <c r="HH65" s="38"/>
      <c r="HI65" s="38"/>
      <c r="HJ65" s="38"/>
      <c r="HK65" s="38"/>
      <c r="HL65" s="38"/>
      <c r="HM65" s="38"/>
      <c r="HN65" s="38"/>
      <c r="HO65" s="38"/>
      <c r="HP65" s="38"/>
      <c r="HQ65" s="38"/>
      <c r="HR65" s="38"/>
      <c r="HS65" s="38"/>
      <c r="HT65" s="38"/>
      <c r="HU65" s="38"/>
      <c r="HV65" s="38"/>
      <c r="HW65" s="38"/>
      <c r="HX65" s="38"/>
      <c r="HY65" s="38"/>
      <c r="HZ65" s="38"/>
      <c r="IA65" s="38"/>
      <c r="IB65" s="38"/>
      <c r="IC65" s="38"/>
      <c r="ID65" s="38"/>
      <c r="IE65" s="38"/>
      <c r="IF65" s="38"/>
      <c r="IG65" s="38"/>
      <c r="IH65" s="38"/>
      <c r="II65" s="38"/>
      <c r="IJ65" s="38"/>
      <c r="IK65" s="38"/>
      <c r="IL65" s="38"/>
      <c r="IM65" s="38"/>
      <c r="IN65" s="38"/>
      <c r="IO65" s="38"/>
      <c r="IP65" s="38"/>
      <c r="IQ65" s="38"/>
      <c r="IR65" s="38"/>
      <c r="IS65" s="38"/>
      <c r="IT65" s="38"/>
      <c r="IU65" s="38"/>
      <c r="IV65" s="38"/>
      <c r="IW65" s="38"/>
      <c r="IX65" s="38"/>
      <c r="IY65" s="38"/>
      <c r="IZ65" s="38"/>
      <c r="JA65" s="38"/>
      <c r="JB65" s="38"/>
      <c r="JC65" s="38"/>
      <c r="JD65" s="38"/>
      <c r="JE65" s="38"/>
      <c r="JF65" s="38"/>
      <c r="JG65" s="38"/>
      <c r="JH65" s="38"/>
      <c r="JI65" s="38"/>
      <c r="JJ65" s="38"/>
      <c r="JK65" s="38"/>
      <c r="JL65" s="38"/>
      <c r="JM65" s="38"/>
      <c r="JN65" s="38"/>
      <c r="JO65" s="38"/>
      <c r="JP65" s="38"/>
      <c r="JQ65" s="38"/>
      <c r="JR65" s="38"/>
      <c r="JS65" s="38"/>
      <c r="JT65" s="38"/>
      <c r="JU65" s="38"/>
      <c r="JV65" s="38"/>
      <c r="JW65" s="38"/>
      <c r="JX65" s="38"/>
      <c r="JY65" s="38"/>
      <c r="JZ65" s="38"/>
      <c r="KA65" s="38"/>
      <c r="KB65" s="38"/>
      <c r="KC65" s="38"/>
      <c r="KD65" s="38"/>
      <c r="KE65" s="38"/>
      <c r="KF65" s="38"/>
      <c r="KG65" s="38"/>
      <c r="KH65" s="38"/>
      <c r="KI65" s="38"/>
      <c r="KJ65" s="38"/>
      <c r="KK65" s="38"/>
      <c r="KL65" s="38"/>
      <c r="KM65" s="38"/>
      <c r="KN65" s="38"/>
      <c r="KO65" s="38"/>
      <c r="KP65" s="38"/>
      <c r="KQ65" s="38"/>
      <c r="KR65" s="38"/>
      <c r="KS65" s="38"/>
      <c r="KT65" s="38"/>
      <c r="KU65" s="38"/>
      <c r="KV65" s="38"/>
      <c r="KW65" s="38"/>
      <c r="KX65" s="38"/>
      <c r="KY65" s="38"/>
      <c r="KZ65" s="38"/>
      <c r="LA65" s="38"/>
      <c r="LB65" s="38"/>
      <c r="LC65" s="38"/>
      <c r="LD65" s="38"/>
      <c r="LE65" s="38"/>
      <c r="LF65" s="38"/>
    </row>
    <row r="66" spans="1:318" s="58" customFormat="1" ht="21">
      <c r="A66" s="59"/>
      <c r="B66" s="254" t="s">
        <v>82</v>
      </c>
      <c r="C66" s="254"/>
      <c r="D66" s="254"/>
      <c r="E66" s="254"/>
      <c r="F66" s="254"/>
      <c r="G66" s="254"/>
      <c r="H66" s="254"/>
      <c r="I66" s="254"/>
      <c r="J66" s="254"/>
      <c r="K66" s="254"/>
      <c r="L66" s="254"/>
      <c r="M66" s="254"/>
      <c r="N66" s="254" t="s">
        <v>83</v>
      </c>
      <c r="O66" s="254"/>
      <c r="P66" s="254"/>
      <c r="Q66" s="254"/>
      <c r="R66" s="254"/>
      <c r="S66" s="254"/>
      <c r="T66" s="254"/>
      <c r="U66" s="254"/>
      <c r="V66" s="254"/>
      <c r="W66" s="254"/>
      <c r="X66" s="254"/>
      <c r="Y66" s="254"/>
      <c r="Z66" s="254" t="s">
        <v>84</v>
      </c>
      <c r="AA66" s="254"/>
      <c r="AB66" s="254"/>
      <c r="AC66" s="254"/>
      <c r="AD66" s="254"/>
      <c r="AE66" s="254"/>
      <c r="AF66" s="254"/>
      <c r="AG66" s="254"/>
      <c r="AH66" s="254"/>
      <c r="AI66" s="254"/>
      <c r="AJ66" s="254"/>
      <c r="AK66" s="254"/>
      <c r="AL66" s="254" t="s">
        <v>85</v>
      </c>
      <c r="AM66" s="254"/>
      <c r="AN66" s="254"/>
      <c r="AO66" s="254"/>
      <c r="AP66" s="254"/>
      <c r="AQ66" s="254"/>
      <c r="AR66" s="254"/>
      <c r="AS66" s="254"/>
      <c r="AT66" s="254"/>
      <c r="AU66" s="254"/>
      <c r="AV66" s="254"/>
      <c r="AW66" s="254"/>
      <c r="AX66" s="254" t="s">
        <v>86</v>
      </c>
      <c r="AY66" s="254"/>
      <c r="AZ66" s="254"/>
      <c r="BA66" s="254"/>
      <c r="BB66" s="254"/>
      <c r="BC66" s="254"/>
      <c r="BD66" s="254"/>
      <c r="BE66" s="254"/>
      <c r="BF66" s="254"/>
      <c r="BG66" s="254"/>
      <c r="BH66" s="254"/>
      <c r="BI66" s="254"/>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row>
    <row r="67" spans="1:318" s="33" customFormat="1">
      <c r="A67" s="38"/>
      <c r="B67" s="10"/>
      <c r="C67" s="9"/>
      <c r="D67" s="9" t="s">
        <v>42</v>
      </c>
      <c r="E67" s="9" t="s">
        <v>43</v>
      </c>
      <c r="F67" s="9" t="s">
        <v>72</v>
      </c>
      <c r="G67" s="9" t="s">
        <v>45</v>
      </c>
      <c r="H67" s="9" t="s">
        <v>46</v>
      </c>
      <c r="I67" s="9" t="s">
        <v>47</v>
      </c>
      <c r="J67" s="9" t="s">
        <v>48</v>
      </c>
      <c r="K67" s="9" t="s">
        <v>49</v>
      </c>
      <c r="L67" s="9" t="s">
        <v>50</v>
      </c>
      <c r="M67" s="9" t="s">
        <v>51</v>
      </c>
      <c r="N67" s="43"/>
      <c r="O67" s="9"/>
      <c r="P67" s="9" t="s">
        <v>52</v>
      </c>
      <c r="Q67" s="9" t="s">
        <v>73</v>
      </c>
      <c r="R67" s="9" t="s">
        <v>72</v>
      </c>
      <c r="S67" s="9" t="s">
        <v>45</v>
      </c>
      <c r="T67" s="9" t="s">
        <v>46</v>
      </c>
      <c r="U67" s="9" t="s">
        <v>47</v>
      </c>
      <c r="V67" s="9" t="s">
        <v>48</v>
      </c>
      <c r="W67" s="9" t="s">
        <v>49</v>
      </c>
      <c r="X67" s="9" t="s">
        <v>50</v>
      </c>
      <c r="Y67" s="9" t="s">
        <v>51</v>
      </c>
      <c r="Z67" s="43"/>
      <c r="AA67" s="9"/>
      <c r="AB67" s="9" t="s">
        <v>52</v>
      </c>
      <c r="AC67" s="9" t="s">
        <v>73</v>
      </c>
      <c r="AD67" s="9" t="s">
        <v>72</v>
      </c>
      <c r="AE67" s="9" t="s">
        <v>45</v>
      </c>
      <c r="AF67" s="9" t="s">
        <v>46</v>
      </c>
      <c r="AG67" s="9" t="s">
        <v>47</v>
      </c>
      <c r="AH67" s="9" t="s">
        <v>48</v>
      </c>
      <c r="AI67" s="9" t="s">
        <v>49</v>
      </c>
      <c r="AJ67" s="105" t="s">
        <v>50</v>
      </c>
      <c r="AK67" s="9" t="s">
        <v>51</v>
      </c>
      <c r="AL67" s="43"/>
      <c r="AM67" s="9"/>
      <c r="AN67" s="9" t="s">
        <v>42</v>
      </c>
      <c r="AO67" s="9" t="s">
        <v>43</v>
      </c>
      <c r="AP67" s="9" t="s">
        <v>44</v>
      </c>
      <c r="AQ67" s="9" t="s">
        <v>45</v>
      </c>
      <c r="AR67" s="9" t="s">
        <v>46</v>
      </c>
      <c r="AS67" s="9" t="s">
        <v>47</v>
      </c>
      <c r="AT67" s="9" t="s">
        <v>48</v>
      </c>
      <c r="AU67" s="9" t="s">
        <v>49</v>
      </c>
      <c r="AV67" s="9" t="s">
        <v>50</v>
      </c>
      <c r="AW67" s="9" t="s">
        <v>51</v>
      </c>
      <c r="AX67" s="46"/>
      <c r="AY67" s="9"/>
      <c r="AZ67" s="9" t="s">
        <v>42</v>
      </c>
      <c r="BA67" s="9" t="s">
        <v>43</v>
      </c>
      <c r="BB67" s="9" t="s">
        <v>44</v>
      </c>
      <c r="BC67" s="9" t="s">
        <v>45</v>
      </c>
      <c r="BD67" s="9" t="s">
        <v>46</v>
      </c>
      <c r="BE67" s="9" t="s">
        <v>47</v>
      </c>
      <c r="BF67" s="9" t="s">
        <v>48</v>
      </c>
      <c r="BG67" s="9" t="s">
        <v>49</v>
      </c>
      <c r="BH67" s="9" t="s">
        <v>50</v>
      </c>
      <c r="BI67" s="9" t="s">
        <v>51</v>
      </c>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c r="FJ67" s="38"/>
      <c r="FK67" s="38"/>
      <c r="FL67" s="38"/>
      <c r="FM67" s="38"/>
      <c r="FN67" s="38"/>
      <c r="FO67" s="38"/>
      <c r="FP67" s="38"/>
      <c r="FQ67" s="38"/>
      <c r="FR67" s="38"/>
      <c r="FS67" s="38"/>
      <c r="FT67" s="38"/>
      <c r="FU67" s="38"/>
      <c r="FV67" s="38"/>
      <c r="FW67" s="38"/>
      <c r="FX67" s="38"/>
      <c r="FY67" s="38"/>
      <c r="FZ67" s="38"/>
      <c r="GA67" s="38"/>
      <c r="GB67" s="38"/>
      <c r="GC67" s="38"/>
      <c r="GD67" s="38"/>
      <c r="GE67" s="38"/>
      <c r="GF67" s="38"/>
      <c r="GG67" s="38"/>
      <c r="GH67" s="38"/>
      <c r="GI67" s="38"/>
      <c r="GJ67" s="38"/>
      <c r="GK67" s="38"/>
      <c r="GL67" s="38"/>
      <c r="GM67" s="38"/>
      <c r="GN67" s="38"/>
      <c r="GO67" s="38"/>
      <c r="GP67" s="38"/>
      <c r="GQ67" s="38"/>
      <c r="GR67" s="38"/>
      <c r="GS67" s="38"/>
      <c r="GT67" s="38"/>
      <c r="GU67" s="38"/>
      <c r="GV67" s="38"/>
      <c r="GW67" s="38"/>
      <c r="GX67" s="38"/>
      <c r="GY67" s="38"/>
      <c r="GZ67" s="38"/>
      <c r="HA67" s="38"/>
      <c r="HB67" s="38"/>
      <c r="HC67" s="38"/>
      <c r="HD67" s="38"/>
      <c r="HE67" s="38"/>
      <c r="HF67" s="38"/>
      <c r="HG67" s="38"/>
      <c r="HH67" s="38"/>
      <c r="HI67" s="38"/>
      <c r="HJ67" s="38"/>
      <c r="HK67" s="38"/>
      <c r="HL67" s="38"/>
      <c r="HM67" s="38"/>
      <c r="HN67" s="38"/>
      <c r="HO67" s="38"/>
      <c r="HP67" s="38"/>
      <c r="HQ67" s="38"/>
      <c r="HR67" s="38"/>
      <c r="HS67" s="38"/>
      <c r="HT67" s="38"/>
      <c r="HU67" s="38"/>
      <c r="HV67" s="38"/>
      <c r="HW67" s="38"/>
      <c r="HX67" s="38"/>
      <c r="HY67" s="38"/>
      <c r="HZ67" s="38"/>
      <c r="IA67" s="38"/>
      <c r="IB67" s="38"/>
      <c r="IC67" s="38"/>
      <c r="ID67" s="38"/>
      <c r="IE67" s="38"/>
      <c r="IF67" s="38"/>
      <c r="IG67" s="38"/>
      <c r="IH67" s="38"/>
      <c r="II67" s="38"/>
      <c r="IJ67" s="38"/>
      <c r="IK67" s="38"/>
      <c r="IL67" s="38"/>
      <c r="IM67" s="38"/>
      <c r="IN67" s="38"/>
      <c r="IO67" s="38"/>
      <c r="IP67" s="38"/>
      <c r="IQ67" s="38"/>
      <c r="IR67" s="38"/>
      <c r="IS67" s="38"/>
      <c r="IT67" s="38"/>
      <c r="IU67" s="38"/>
      <c r="IV67" s="38"/>
      <c r="IW67" s="38"/>
      <c r="IX67" s="38"/>
      <c r="IY67" s="38"/>
      <c r="IZ67" s="38"/>
      <c r="JA67" s="38"/>
      <c r="JB67" s="38"/>
      <c r="JC67" s="38"/>
      <c r="JD67" s="38"/>
      <c r="JE67" s="38"/>
      <c r="JF67" s="38"/>
      <c r="JG67" s="38"/>
      <c r="JH67" s="38"/>
      <c r="JI67" s="38"/>
      <c r="JJ67" s="38"/>
      <c r="JK67" s="38"/>
      <c r="JL67" s="38"/>
      <c r="JM67" s="38"/>
      <c r="JN67" s="38"/>
      <c r="JO67" s="38"/>
      <c r="JP67" s="38"/>
      <c r="JQ67" s="38"/>
      <c r="JR67" s="38"/>
      <c r="JS67" s="38"/>
      <c r="JT67" s="38"/>
      <c r="JU67" s="38"/>
      <c r="JV67" s="38"/>
      <c r="JW67" s="38"/>
      <c r="JX67" s="38"/>
      <c r="JY67" s="38"/>
      <c r="JZ67" s="38"/>
      <c r="KA67" s="38"/>
      <c r="KB67" s="38"/>
      <c r="KC67" s="38"/>
      <c r="KD67" s="38"/>
      <c r="KE67" s="38"/>
      <c r="KF67" s="38"/>
      <c r="KG67" s="38"/>
      <c r="KH67" s="38"/>
      <c r="KI67" s="38"/>
      <c r="KJ67" s="38"/>
      <c r="KK67" s="38"/>
      <c r="KL67" s="38"/>
      <c r="KM67" s="38"/>
      <c r="KN67" s="38"/>
      <c r="KO67" s="38"/>
      <c r="KP67" s="38"/>
      <c r="KQ67" s="38"/>
      <c r="KR67" s="38"/>
      <c r="KS67" s="38"/>
      <c r="KT67" s="38"/>
      <c r="KU67" s="38"/>
      <c r="KV67" s="38"/>
      <c r="KW67" s="38"/>
      <c r="KX67" s="38"/>
      <c r="KY67" s="38"/>
      <c r="KZ67" s="38"/>
      <c r="LA67" s="38"/>
      <c r="LB67" s="38"/>
      <c r="LC67" s="38"/>
      <c r="LD67" s="38"/>
      <c r="LE67" s="38"/>
      <c r="LF67" s="38"/>
    </row>
    <row r="68" spans="1:318" s="33" customFormat="1" ht="4.5" customHeight="1">
      <c r="A68" s="38"/>
      <c r="B68" s="12"/>
      <c r="C68" s="11"/>
      <c r="D68" s="11"/>
      <c r="E68" s="11"/>
      <c r="F68" s="11"/>
      <c r="G68" s="11"/>
      <c r="H68" s="11"/>
      <c r="I68" s="11"/>
      <c r="J68" s="11"/>
      <c r="K68" s="11"/>
      <c r="L68" s="11"/>
      <c r="M68" s="11"/>
      <c r="N68" s="44"/>
      <c r="O68" s="11"/>
      <c r="P68" s="11"/>
      <c r="Q68" s="11"/>
      <c r="R68" s="11"/>
      <c r="S68" s="11"/>
      <c r="T68" s="11"/>
      <c r="U68" s="11"/>
      <c r="V68" s="11"/>
      <c r="W68" s="11"/>
      <c r="X68" s="11"/>
      <c r="Y68" s="11"/>
      <c r="Z68" s="44"/>
      <c r="AA68" s="11"/>
      <c r="AB68" s="11"/>
      <c r="AC68" s="11"/>
      <c r="AD68" s="11"/>
      <c r="AE68" s="11"/>
      <c r="AF68" s="11"/>
      <c r="AG68" s="11"/>
      <c r="AH68" s="11"/>
      <c r="AI68" s="11"/>
      <c r="AJ68" s="106"/>
      <c r="AK68" s="11"/>
      <c r="AL68" s="44"/>
      <c r="AM68" s="11"/>
      <c r="AN68" s="11"/>
      <c r="AO68" s="11"/>
      <c r="AP68" s="11"/>
      <c r="AQ68" s="11"/>
      <c r="AR68" s="11"/>
      <c r="AS68" s="11"/>
      <c r="AT68" s="11"/>
      <c r="AU68" s="11"/>
      <c r="AV68" s="11"/>
      <c r="AW68" s="11"/>
      <c r="AX68" s="47"/>
      <c r="AY68" s="11"/>
      <c r="AZ68" s="11"/>
      <c r="BA68" s="11"/>
      <c r="BB68" s="11"/>
      <c r="BC68" s="11"/>
      <c r="BD68" s="11"/>
      <c r="BE68" s="11"/>
      <c r="BF68" s="11"/>
      <c r="BG68" s="11"/>
      <c r="BH68" s="11"/>
      <c r="BI68" s="11"/>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c r="EY68" s="38"/>
      <c r="EZ68" s="38"/>
      <c r="FA68" s="38"/>
      <c r="FB68" s="38"/>
      <c r="FC68" s="38"/>
      <c r="FD68" s="38"/>
      <c r="FE68" s="38"/>
      <c r="FF68" s="38"/>
      <c r="FG68" s="38"/>
      <c r="FH68" s="38"/>
      <c r="FI68" s="38"/>
      <c r="FJ68" s="38"/>
      <c r="FK68" s="38"/>
      <c r="FL68" s="38"/>
      <c r="FM68" s="38"/>
      <c r="FN68" s="38"/>
      <c r="FO68" s="38"/>
      <c r="FP68" s="38"/>
      <c r="FQ68" s="38"/>
      <c r="FR68" s="38"/>
      <c r="FS68" s="38"/>
      <c r="FT68" s="38"/>
      <c r="FU68" s="38"/>
      <c r="FV68" s="38"/>
      <c r="FW68" s="38"/>
      <c r="FX68" s="38"/>
      <c r="FY68" s="38"/>
      <c r="FZ68" s="38"/>
      <c r="GA68" s="38"/>
      <c r="GB68" s="38"/>
      <c r="GC68" s="38"/>
      <c r="GD68" s="38"/>
      <c r="GE68" s="38"/>
      <c r="GF68" s="38"/>
      <c r="GG68" s="38"/>
      <c r="GH68" s="38"/>
      <c r="GI68" s="38"/>
      <c r="GJ68" s="38"/>
      <c r="GK68" s="38"/>
      <c r="GL68" s="38"/>
      <c r="GM68" s="38"/>
      <c r="GN68" s="38"/>
      <c r="GO68" s="38"/>
      <c r="GP68" s="38"/>
      <c r="GQ68" s="38"/>
      <c r="GR68" s="38"/>
      <c r="GS68" s="38"/>
      <c r="GT68" s="38"/>
      <c r="GU68" s="38"/>
      <c r="GV68" s="38"/>
      <c r="GW68" s="38"/>
      <c r="GX68" s="38"/>
      <c r="GY68" s="38"/>
      <c r="GZ68" s="38"/>
      <c r="HA68" s="38"/>
      <c r="HB68" s="38"/>
      <c r="HC68" s="38"/>
      <c r="HD68" s="38"/>
      <c r="HE68" s="38"/>
      <c r="HF68" s="38"/>
      <c r="HG68" s="38"/>
      <c r="HH68" s="38"/>
      <c r="HI68" s="38"/>
      <c r="HJ68" s="38"/>
      <c r="HK68" s="38"/>
      <c r="HL68" s="38"/>
      <c r="HM68" s="38"/>
      <c r="HN68" s="38"/>
      <c r="HO68" s="38"/>
      <c r="HP68" s="38"/>
      <c r="HQ68" s="38"/>
      <c r="HR68" s="38"/>
      <c r="HS68" s="38"/>
      <c r="HT68" s="38"/>
      <c r="HU68" s="38"/>
      <c r="HV68" s="38"/>
      <c r="HW68" s="38"/>
      <c r="HX68" s="38"/>
      <c r="HY68" s="38"/>
      <c r="HZ68" s="38"/>
      <c r="IA68" s="38"/>
      <c r="IB68" s="38"/>
      <c r="IC68" s="38"/>
      <c r="ID68" s="38"/>
      <c r="IE68" s="38"/>
      <c r="IF68" s="38"/>
      <c r="IG68" s="38"/>
      <c r="IH68" s="38"/>
      <c r="II68" s="38"/>
      <c r="IJ68" s="38"/>
      <c r="IK68" s="38"/>
      <c r="IL68" s="38"/>
      <c r="IM68" s="38"/>
      <c r="IN68" s="38"/>
      <c r="IO68" s="38"/>
      <c r="IP68" s="38"/>
      <c r="IQ68" s="38"/>
      <c r="IR68" s="38"/>
      <c r="IS68" s="38"/>
      <c r="IT68" s="38"/>
      <c r="IU68" s="38"/>
      <c r="IV68" s="38"/>
      <c r="IW68" s="38"/>
      <c r="IX68" s="38"/>
      <c r="IY68" s="38"/>
      <c r="IZ68" s="38"/>
      <c r="JA68" s="38"/>
      <c r="JB68" s="38"/>
      <c r="JC68" s="38"/>
      <c r="JD68" s="38"/>
      <c r="JE68" s="38"/>
      <c r="JF68" s="38"/>
      <c r="JG68" s="38"/>
      <c r="JH68" s="38"/>
      <c r="JI68" s="38"/>
      <c r="JJ68" s="38"/>
      <c r="JK68" s="38"/>
      <c r="JL68" s="38"/>
      <c r="JM68" s="38"/>
      <c r="JN68" s="38"/>
      <c r="JO68" s="38"/>
      <c r="JP68" s="38"/>
      <c r="JQ68" s="38"/>
      <c r="JR68" s="38"/>
      <c r="JS68" s="38"/>
      <c r="JT68" s="38"/>
      <c r="JU68" s="38"/>
      <c r="JV68" s="38"/>
      <c r="JW68" s="38"/>
      <c r="JX68" s="38"/>
      <c r="JY68" s="38"/>
      <c r="JZ68" s="38"/>
      <c r="KA68" s="38"/>
      <c r="KB68" s="38"/>
      <c r="KC68" s="38"/>
      <c r="KD68" s="38"/>
      <c r="KE68" s="38"/>
      <c r="KF68" s="38"/>
      <c r="KG68" s="38"/>
      <c r="KH68" s="38"/>
      <c r="KI68" s="38"/>
      <c r="KJ68" s="38"/>
      <c r="KK68" s="38"/>
      <c r="KL68" s="38"/>
      <c r="KM68" s="38"/>
      <c r="KN68" s="38"/>
      <c r="KO68" s="38"/>
      <c r="KP68" s="38"/>
      <c r="KQ68" s="38"/>
      <c r="KR68" s="38"/>
      <c r="KS68" s="38"/>
      <c r="KT68" s="38"/>
      <c r="KU68" s="38"/>
      <c r="KV68" s="38"/>
      <c r="KW68" s="38"/>
      <c r="KX68" s="38"/>
      <c r="KY68" s="38"/>
      <c r="KZ68" s="38"/>
      <c r="LA68" s="38"/>
      <c r="LB68" s="38"/>
      <c r="LC68" s="38"/>
      <c r="LD68" s="38"/>
      <c r="LE68" s="38"/>
      <c r="LF68" s="38"/>
    </row>
    <row r="69" spans="1:318" s="33" customFormat="1">
      <c r="A69" s="38"/>
      <c r="B69" s="3"/>
      <c r="C69" s="13"/>
      <c r="D69" s="135"/>
      <c r="E69" s="135"/>
      <c r="F69" s="135"/>
      <c r="G69" s="135"/>
      <c r="H69" s="135"/>
      <c r="I69" s="135"/>
      <c r="J69" s="135"/>
      <c r="K69" s="135"/>
      <c r="L69" s="135"/>
      <c r="M69" s="190" t="s">
        <v>87</v>
      </c>
      <c r="N69" s="39"/>
      <c r="O69" s="13" t="s">
        <v>53</v>
      </c>
      <c r="P69" s="135"/>
      <c r="Q69" s="135"/>
      <c r="R69" s="135"/>
      <c r="S69" s="135"/>
      <c r="T69" s="135"/>
      <c r="U69" s="135"/>
      <c r="V69" s="135"/>
      <c r="W69" s="135"/>
      <c r="X69" s="135"/>
      <c r="Y69" s="1"/>
      <c r="Z69" s="39"/>
      <c r="AA69" s="13" t="s">
        <v>53</v>
      </c>
      <c r="AB69" s="135"/>
      <c r="AC69" s="135"/>
      <c r="AD69" s="135"/>
      <c r="AE69" s="135"/>
      <c r="AF69" s="135"/>
      <c r="AG69" s="135"/>
      <c r="AH69" s="135"/>
      <c r="AI69" s="135"/>
      <c r="AJ69" s="135"/>
      <c r="AK69" s="1"/>
      <c r="AL69" s="39"/>
      <c r="AM69" s="13" t="s">
        <v>53</v>
      </c>
      <c r="AN69" s="135"/>
      <c r="AO69" s="135"/>
      <c r="AP69" s="135"/>
      <c r="AQ69" s="135"/>
      <c r="AR69" s="135"/>
      <c r="AS69" s="135"/>
      <c r="AT69" s="135"/>
      <c r="AU69" s="135"/>
      <c r="AV69" s="135"/>
      <c r="AW69" s="1"/>
      <c r="AX69" s="41"/>
      <c r="AY69" s="13" t="s">
        <v>53</v>
      </c>
      <c r="AZ69" s="135"/>
      <c r="BA69" s="135"/>
      <c r="BB69" s="135"/>
      <c r="BC69" s="135"/>
      <c r="BD69" s="135"/>
      <c r="BE69" s="135"/>
      <c r="BF69" s="135"/>
      <c r="BG69" s="135"/>
      <c r="BH69" s="135"/>
      <c r="BI69" s="1"/>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8"/>
      <c r="FC69" s="38"/>
      <c r="FD69" s="38"/>
      <c r="FE69" s="38"/>
      <c r="FF69" s="38"/>
      <c r="FG69" s="38"/>
      <c r="FH69" s="38"/>
      <c r="FI69" s="38"/>
      <c r="FJ69" s="38"/>
      <c r="FK69" s="38"/>
      <c r="FL69" s="38"/>
      <c r="FM69" s="38"/>
      <c r="FN69" s="38"/>
      <c r="FO69" s="38"/>
      <c r="FP69" s="38"/>
      <c r="FQ69" s="38"/>
      <c r="FR69" s="38"/>
      <c r="FS69" s="38"/>
      <c r="FT69" s="38"/>
      <c r="FU69" s="38"/>
      <c r="FV69" s="38"/>
      <c r="FW69" s="38"/>
      <c r="FX69" s="38"/>
      <c r="FY69" s="38"/>
      <c r="FZ69" s="38"/>
      <c r="GA69" s="38"/>
      <c r="GB69" s="38"/>
      <c r="GC69" s="38"/>
      <c r="GD69" s="38"/>
      <c r="GE69" s="38"/>
      <c r="GF69" s="38"/>
      <c r="GG69" s="38"/>
      <c r="GH69" s="38"/>
      <c r="GI69" s="38"/>
      <c r="GJ69" s="38"/>
      <c r="GK69" s="38"/>
      <c r="GL69" s="38"/>
      <c r="GM69" s="38"/>
      <c r="GN69" s="38"/>
      <c r="GO69" s="38"/>
      <c r="GP69" s="38"/>
      <c r="GQ69" s="38"/>
      <c r="GR69" s="38"/>
      <c r="GS69" s="38"/>
      <c r="GT69" s="38"/>
      <c r="GU69" s="38"/>
      <c r="GV69" s="38"/>
      <c r="GW69" s="38"/>
      <c r="GX69" s="38"/>
      <c r="GY69" s="38"/>
      <c r="GZ69" s="38"/>
      <c r="HA69" s="38"/>
      <c r="HB69" s="38"/>
      <c r="HC69" s="38"/>
      <c r="HD69" s="38"/>
      <c r="HE69" s="38"/>
      <c r="HF69" s="38"/>
      <c r="HG69" s="38"/>
      <c r="HH69" s="38"/>
      <c r="HI69" s="38"/>
      <c r="HJ69" s="38"/>
      <c r="HK69" s="38"/>
      <c r="HL69" s="38"/>
      <c r="HM69" s="38"/>
      <c r="HN69" s="38"/>
      <c r="HO69" s="38"/>
      <c r="HP69" s="38"/>
      <c r="HQ69" s="38"/>
      <c r="HR69" s="38"/>
      <c r="HS69" s="38"/>
      <c r="HT69" s="38"/>
      <c r="HU69" s="38"/>
      <c r="HV69" s="38"/>
      <c r="HW69" s="38"/>
      <c r="HX69" s="38"/>
      <c r="HY69" s="38"/>
      <c r="HZ69" s="38"/>
      <c r="IA69" s="38"/>
      <c r="IB69" s="38"/>
      <c r="IC69" s="38"/>
      <c r="ID69" s="38"/>
      <c r="IE69" s="38"/>
      <c r="IF69" s="38"/>
      <c r="IG69" s="38"/>
      <c r="IH69" s="38"/>
      <c r="II69" s="38"/>
      <c r="IJ69" s="38"/>
      <c r="IK69" s="38"/>
      <c r="IL69" s="38"/>
      <c r="IM69" s="38"/>
      <c r="IN69" s="38"/>
      <c r="IO69" s="38"/>
      <c r="IP69" s="38"/>
      <c r="IQ69" s="38"/>
      <c r="IR69" s="38"/>
      <c r="IS69" s="38"/>
      <c r="IT69" s="38"/>
      <c r="IU69" s="38"/>
      <c r="IV69" s="38"/>
      <c r="IW69" s="38"/>
      <c r="IX69" s="38"/>
      <c r="IY69" s="38"/>
      <c r="IZ69" s="38"/>
      <c r="JA69" s="38"/>
      <c r="JB69" s="38"/>
      <c r="JC69" s="38"/>
      <c r="JD69" s="38"/>
      <c r="JE69" s="38"/>
      <c r="JF69" s="38"/>
      <c r="JG69" s="38"/>
      <c r="JH69" s="38"/>
      <c r="JI69" s="38"/>
      <c r="JJ69" s="38"/>
      <c r="JK69" s="38"/>
      <c r="JL69" s="38"/>
      <c r="JM69" s="38"/>
      <c r="JN69" s="38"/>
      <c r="JO69" s="38"/>
      <c r="JP69" s="38"/>
      <c r="JQ69" s="38"/>
      <c r="JR69" s="38"/>
      <c r="JS69" s="38"/>
      <c r="JT69" s="38"/>
      <c r="JU69" s="38"/>
      <c r="JV69" s="38"/>
      <c r="JW69" s="38"/>
      <c r="JX69" s="38"/>
      <c r="JY69" s="38"/>
      <c r="JZ69" s="38"/>
      <c r="KA69" s="38"/>
      <c r="KB69" s="38"/>
      <c r="KC69" s="38"/>
      <c r="KD69" s="38"/>
      <c r="KE69" s="38"/>
      <c r="KF69" s="38"/>
      <c r="KG69" s="38"/>
      <c r="KH69" s="38"/>
      <c r="KI69" s="38"/>
      <c r="KJ69" s="38"/>
      <c r="KK69" s="38"/>
      <c r="KL69" s="38"/>
      <c r="KM69" s="38"/>
      <c r="KN69" s="38"/>
      <c r="KO69" s="38"/>
      <c r="KP69" s="38"/>
      <c r="KQ69" s="38"/>
      <c r="KR69" s="38"/>
      <c r="KS69" s="38"/>
      <c r="KT69" s="38"/>
      <c r="KU69" s="38"/>
      <c r="KV69" s="38"/>
      <c r="KW69" s="38"/>
      <c r="KX69" s="38"/>
      <c r="KY69" s="38"/>
      <c r="KZ69" s="38"/>
      <c r="LA69" s="38"/>
      <c r="LB69" s="38"/>
      <c r="LC69" s="38"/>
      <c r="LD69" s="38"/>
      <c r="LE69" s="38"/>
      <c r="LF69" s="38"/>
    </row>
    <row r="70" spans="1:318" s="33" customFormat="1">
      <c r="A70" s="38"/>
      <c r="B70" s="3"/>
      <c r="C70" s="13"/>
      <c r="D70" s="135"/>
      <c r="E70" s="135"/>
      <c r="F70" s="135"/>
      <c r="G70" s="135"/>
      <c r="H70" s="135"/>
      <c r="I70" s="135"/>
      <c r="J70" s="135"/>
      <c r="K70" s="135"/>
      <c r="L70" s="135"/>
      <c r="M70" s="1"/>
      <c r="N70" s="39"/>
      <c r="O70" s="13" t="s">
        <v>54</v>
      </c>
      <c r="P70" s="135"/>
      <c r="Q70" s="135"/>
      <c r="R70" s="135"/>
      <c r="S70" s="135"/>
      <c r="T70" s="135"/>
      <c r="U70" s="135"/>
      <c r="V70" s="135"/>
      <c r="W70" s="135"/>
      <c r="X70" s="135"/>
      <c r="Y70" s="1"/>
      <c r="Z70" s="39"/>
      <c r="AA70" s="13" t="s">
        <v>54</v>
      </c>
      <c r="AB70" s="135"/>
      <c r="AC70" s="135"/>
      <c r="AD70" s="135"/>
      <c r="AE70" s="135"/>
      <c r="AF70" s="135"/>
      <c r="AG70" s="135"/>
      <c r="AH70" s="135"/>
      <c r="AI70" s="135"/>
      <c r="AJ70" s="135"/>
      <c r="AK70" s="1"/>
      <c r="AL70" s="39"/>
      <c r="AM70" s="13" t="s">
        <v>54</v>
      </c>
      <c r="AN70" s="135"/>
      <c r="AO70" s="135"/>
      <c r="AP70" s="135"/>
      <c r="AQ70" s="135"/>
      <c r="AR70" s="135"/>
      <c r="AS70" s="135"/>
      <c r="AT70" s="135"/>
      <c r="AU70" s="135"/>
      <c r="AV70" s="135"/>
      <c r="AW70" s="1"/>
      <c r="AX70" s="41"/>
      <c r="AY70" s="13" t="s">
        <v>54</v>
      </c>
      <c r="AZ70" s="135"/>
      <c r="BA70" s="135"/>
      <c r="BB70" s="135"/>
      <c r="BC70" s="135"/>
      <c r="BD70" s="135"/>
      <c r="BE70" s="135"/>
      <c r="BF70" s="135"/>
      <c r="BG70" s="135"/>
      <c r="BH70" s="135"/>
      <c r="BI70" s="1"/>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c r="EY70" s="38"/>
      <c r="EZ70" s="38"/>
      <c r="FA70" s="38"/>
      <c r="FB70" s="38"/>
      <c r="FC70" s="38"/>
      <c r="FD70" s="38"/>
      <c r="FE70" s="38"/>
      <c r="FF70" s="38"/>
      <c r="FG70" s="38"/>
      <c r="FH70" s="38"/>
      <c r="FI70" s="38"/>
      <c r="FJ70" s="38"/>
      <c r="FK70" s="38"/>
      <c r="FL70" s="38"/>
      <c r="FM70" s="38"/>
      <c r="FN70" s="38"/>
      <c r="FO70" s="38"/>
      <c r="FP70" s="38"/>
      <c r="FQ70" s="38"/>
      <c r="FR70" s="38"/>
      <c r="FS70" s="38"/>
      <c r="FT70" s="38"/>
      <c r="FU70" s="38"/>
      <c r="FV70" s="38"/>
      <c r="FW70" s="38"/>
      <c r="FX70" s="38"/>
      <c r="FY70" s="38"/>
      <c r="FZ70" s="38"/>
      <c r="GA70" s="38"/>
      <c r="GB70" s="38"/>
      <c r="GC70" s="38"/>
      <c r="GD70" s="38"/>
      <c r="GE70" s="38"/>
      <c r="GF70" s="38"/>
      <c r="GG70" s="38"/>
      <c r="GH70" s="38"/>
      <c r="GI70" s="38"/>
      <c r="GJ70" s="38"/>
      <c r="GK70" s="38"/>
      <c r="GL70" s="38"/>
      <c r="GM70" s="38"/>
      <c r="GN70" s="38"/>
      <c r="GO70" s="38"/>
      <c r="GP70" s="38"/>
      <c r="GQ70" s="38"/>
      <c r="GR70" s="38"/>
      <c r="GS70" s="38"/>
      <c r="GT70" s="38"/>
      <c r="GU70" s="38"/>
      <c r="GV70" s="38"/>
      <c r="GW70" s="38"/>
      <c r="GX70" s="38"/>
      <c r="GY70" s="38"/>
      <c r="GZ70" s="38"/>
      <c r="HA70" s="38"/>
      <c r="HB70" s="38"/>
      <c r="HC70" s="38"/>
      <c r="HD70" s="38"/>
      <c r="HE70" s="38"/>
      <c r="HF70" s="38"/>
      <c r="HG70" s="38"/>
      <c r="HH70" s="38"/>
      <c r="HI70" s="38"/>
      <c r="HJ70" s="38"/>
      <c r="HK70" s="38"/>
      <c r="HL70" s="38"/>
      <c r="HM70" s="38"/>
      <c r="HN70" s="38"/>
      <c r="HO70" s="38"/>
      <c r="HP70" s="38"/>
      <c r="HQ70" s="38"/>
      <c r="HR70" s="38"/>
      <c r="HS70" s="38"/>
      <c r="HT70" s="38"/>
      <c r="HU70" s="38"/>
      <c r="HV70" s="38"/>
      <c r="HW70" s="38"/>
      <c r="HX70" s="38"/>
      <c r="HY70" s="38"/>
      <c r="HZ70" s="38"/>
      <c r="IA70" s="38"/>
      <c r="IB70" s="38"/>
      <c r="IC70" s="38"/>
      <c r="ID70" s="38"/>
      <c r="IE70" s="38"/>
      <c r="IF70" s="38"/>
      <c r="IG70" s="38"/>
      <c r="IH70" s="38"/>
      <c r="II70" s="38"/>
      <c r="IJ70" s="38"/>
      <c r="IK70" s="38"/>
      <c r="IL70" s="38"/>
      <c r="IM70" s="38"/>
      <c r="IN70" s="38"/>
      <c r="IO70" s="38"/>
      <c r="IP70" s="38"/>
      <c r="IQ70" s="38"/>
      <c r="IR70" s="38"/>
      <c r="IS70" s="38"/>
      <c r="IT70" s="38"/>
      <c r="IU70" s="38"/>
      <c r="IV70" s="38"/>
      <c r="IW70" s="38"/>
      <c r="IX70" s="38"/>
      <c r="IY70" s="38"/>
      <c r="IZ70" s="38"/>
      <c r="JA70" s="38"/>
      <c r="JB70" s="38"/>
      <c r="JC70" s="38"/>
      <c r="JD70" s="38"/>
      <c r="JE70" s="38"/>
      <c r="JF70" s="38"/>
      <c r="JG70" s="38"/>
      <c r="JH70" s="38"/>
      <c r="JI70" s="38"/>
      <c r="JJ70" s="38"/>
      <c r="JK70" s="38"/>
      <c r="JL70" s="38"/>
      <c r="JM70" s="38"/>
      <c r="JN70" s="38"/>
      <c r="JO70" s="38"/>
      <c r="JP70" s="38"/>
      <c r="JQ70" s="38"/>
      <c r="JR70" s="38"/>
      <c r="JS70" s="38"/>
      <c r="JT70" s="38"/>
      <c r="JU70" s="38"/>
      <c r="JV70" s="38"/>
      <c r="JW70" s="38"/>
      <c r="JX70" s="38"/>
      <c r="JY70" s="38"/>
      <c r="JZ70" s="38"/>
      <c r="KA70" s="38"/>
      <c r="KB70" s="38"/>
      <c r="KC70" s="38"/>
      <c r="KD70" s="38"/>
      <c r="KE70" s="38"/>
      <c r="KF70" s="38"/>
      <c r="KG70" s="38"/>
      <c r="KH70" s="38"/>
      <c r="KI70" s="38"/>
      <c r="KJ70" s="38"/>
      <c r="KK70" s="38"/>
      <c r="KL70" s="38"/>
      <c r="KM70" s="38"/>
      <c r="KN70" s="38"/>
      <c r="KO70" s="38"/>
      <c r="KP70" s="38"/>
      <c r="KQ70" s="38"/>
      <c r="KR70" s="38"/>
      <c r="KS70" s="38"/>
      <c r="KT70" s="38"/>
      <c r="KU70" s="38"/>
      <c r="KV70" s="38"/>
      <c r="KW70" s="38"/>
      <c r="KX70" s="38"/>
      <c r="KY70" s="38"/>
      <c r="KZ70" s="38"/>
      <c r="LA70" s="38"/>
      <c r="LB70" s="38"/>
      <c r="LC70" s="38"/>
      <c r="LD70" s="38"/>
      <c r="LE70" s="38"/>
      <c r="LF70" s="38"/>
    </row>
    <row r="71" spans="1:318" s="33" customFormat="1">
      <c r="A71" s="38"/>
      <c r="B71" s="3"/>
      <c r="C71" s="13"/>
      <c r="D71" s="135"/>
      <c r="E71" s="135"/>
      <c r="F71" s="135"/>
      <c r="G71" s="135"/>
      <c r="H71" s="135"/>
      <c r="I71" s="135"/>
      <c r="J71" s="135"/>
      <c r="K71" s="135"/>
      <c r="L71" s="135"/>
      <c r="M71" s="1"/>
      <c r="N71" s="39"/>
      <c r="O71" s="13" t="s">
        <v>55</v>
      </c>
      <c r="P71" s="135"/>
      <c r="Q71" s="135"/>
      <c r="R71" s="135"/>
      <c r="S71" s="135"/>
      <c r="T71" s="135"/>
      <c r="U71" s="135"/>
      <c r="V71" s="135"/>
      <c r="W71" s="135"/>
      <c r="X71" s="135"/>
      <c r="Y71" s="1"/>
      <c r="Z71" s="39"/>
      <c r="AA71" s="13" t="s">
        <v>55</v>
      </c>
      <c r="AB71" s="135"/>
      <c r="AC71" s="135"/>
      <c r="AD71" s="135"/>
      <c r="AE71" s="135"/>
      <c r="AF71" s="135"/>
      <c r="AG71" s="135"/>
      <c r="AH71" s="135"/>
      <c r="AI71" s="135"/>
      <c r="AJ71" s="135"/>
      <c r="AK71" s="1"/>
      <c r="AL71" s="39"/>
      <c r="AM71" s="13" t="s">
        <v>55</v>
      </c>
      <c r="AN71" s="135"/>
      <c r="AO71" s="135"/>
      <c r="AP71" s="135"/>
      <c r="AQ71" s="135"/>
      <c r="AR71" s="135"/>
      <c r="AS71" s="135"/>
      <c r="AT71" s="135"/>
      <c r="AU71" s="135"/>
      <c r="AV71" s="135"/>
      <c r="AW71" s="1"/>
      <c r="AX71" s="41"/>
      <c r="AY71" s="13" t="s">
        <v>55</v>
      </c>
      <c r="AZ71" s="135"/>
      <c r="BA71" s="135"/>
      <c r="BB71" s="135"/>
      <c r="BC71" s="135"/>
      <c r="BD71" s="135"/>
      <c r="BE71" s="135"/>
      <c r="BF71" s="135"/>
      <c r="BG71" s="135"/>
      <c r="BH71" s="135"/>
      <c r="BI71" s="1"/>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c r="EY71" s="38"/>
      <c r="EZ71" s="38"/>
      <c r="FA71" s="38"/>
      <c r="FB71" s="38"/>
      <c r="FC71" s="38"/>
      <c r="FD71" s="38"/>
      <c r="FE71" s="38"/>
      <c r="FF71" s="38"/>
      <c r="FG71" s="38"/>
      <c r="FH71" s="38"/>
      <c r="FI71" s="38"/>
      <c r="FJ71" s="38"/>
      <c r="FK71" s="38"/>
      <c r="FL71" s="38"/>
      <c r="FM71" s="38"/>
      <c r="FN71" s="38"/>
      <c r="FO71" s="38"/>
      <c r="FP71" s="38"/>
      <c r="FQ71" s="38"/>
      <c r="FR71" s="38"/>
      <c r="FS71" s="38"/>
      <c r="FT71" s="38"/>
      <c r="FU71" s="38"/>
      <c r="FV71" s="38"/>
      <c r="FW71" s="38"/>
      <c r="FX71" s="38"/>
      <c r="FY71" s="38"/>
      <c r="FZ71" s="38"/>
      <c r="GA71" s="38"/>
      <c r="GB71" s="38"/>
      <c r="GC71" s="38"/>
      <c r="GD71" s="38"/>
      <c r="GE71" s="38"/>
      <c r="GF71" s="38"/>
      <c r="GG71" s="38"/>
      <c r="GH71" s="38"/>
      <c r="GI71" s="38"/>
      <c r="GJ71" s="38"/>
      <c r="GK71" s="38"/>
      <c r="GL71" s="38"/>
      <c r="GM71" s="38"/>
      <c r="GN71" s="38"/>
      <c r="GO71" s="38"/>
      <c r="GP71" s="38"/>
      <c r="GQ71" s="38"/>
      <c r="GR71" s="38"/>
      <c r="GS71" s="38"/>
      <c r="GT71" s="38"/>
      <c r="GU71" s="38"/>
      <c r="GV71" s="38"/>
      <c r="GW71" s="38"/>
      <c r="GX71" s="38"/>
      <c r="GY71" s="38"/>
      <c r="GZ71" s="38"/>
      <c r="HA71" s="38"/>
      <c r="HB71" s="38"/>
      <c r="HC71" s="38"/>
      <c r="HD71" s="38"/>
      <c r="HE71" s="38"/>
      <c r="HF71" s="38"/>
      <c r="HG71" s="38"/>
      <c r="HH71" s="38"/>
      <c r="HI71" s="38"/>
      <c r="HJ71" s="38"/>
      <c r="HK71" s="38"/>
      <c r="HL71" s="38"/>
      <c r="HM71" s="38"/>
      <c r="HN71" s="38"/>
      <c r="HO71" s="38"/>
      <c r="HP71" s="38"/>
      <c r="HQ71" s="38"/>
      <c r="HR71" s="38"/>
      <c r="HS71" s="38"/>
      <c r="HT71" s="38"/>
      <c r="HU71" s="38"/>
      <c r="HV71" s="38"/>
      <c r="HW71" s="38"/>
      <c r="HX71" s="38"/>
      <c r="HY71" s="38"/>
      <c r="HZ71" s="38"/>
      <c r="IA71" s="38"/>
      <c r="IB71" s="38"/>
      <c r="IC71" s="38"/>
      <c r="ID71" s="38"/>
      <c r="IE71" s="38"/>
      <c r="IF71" s="38"/>
      <c r="IG71" s="38"/>
      <c r="IH71" s="38"/>
      <c r="II71" s="38"/>
      <c r="IJ71" s="38"/>
      <c r="IK71" s="38"/>
      <c r="IL71" s="38"/>
      <c r="IM71" s="38"/>
      <c r="IN71" s="38"/>
      <c r="IO71" s="38"/>
      <c r="IP71" s="38"/>
      <c r="IQ71" s="38"/>
      <c r="IR71" s="38"/>
      <c r="IS71" s="38"/>
      <c r="IT71" s="38"/>
      <c r="IU71" s="38"/>
      <c r="IV71" s="38"/>
      <c r="IW71" s="38"/>
      <c r="IX71" s="38"/>
      <c r="IY71" s="38"/>
      <c r="IZ71" s="38"/>
      <c r="JA71" s="38"/>
      <c r="JB71" s="38"/>
      <c r="JC71" s="38"/>
      <c r="JD71" s="38"/>
      <c r="JE71" s="38"/>
      <c r="JF71" s="38"/>
      <c r="JG71" s="38"/>
      <c r="JH71" s="38"/>
      <c r="JI71" s="38"/>
      <c r="JJ71" s="38"/>
      <c r="JK71" s="38"/>
      <c r="JL71" s="38"/>
      <c r="JM71" s="38"/>
      <c r="JN71" s="38"/>
      <c r="JO71" s="38"/>
      <c r="JP71" s="38"/>
      <c r="JQ71" s="38"/>
      <c r="JR71" s="38"/>
      <c r="JS71" s="38"/>
      <c r="JT71" s="38"/>
      <c r="JU71" s="38"/>
      <c r="JV71" s="38"/>
      <c r="JW71" s="38"/>
      <c r="JX71" s="38"/>
      <c r="JY71" s="38"/>
      <c r="JZ71" s="38"/>
      <c r="KA71" s="38"/>
      <c r="KB71" s="38"/>
      <c r="KC71" s="38"/>
      <c r="KD71" s="38"/>
      <c r="KE71" s="38"/>
      <c r="KF71" s="38"/>
      <c r="KG71" s="38"/>
      <c r="KH71" s="38"/>
      <c r="KI71" s="38"/>
      <c r="KJ71" s="38"/>
      <c r="KK71" s="38"/>
      <c r="KL71" s="38"/>
      <c r="KM71" s="38"/>
      <c r="KN71" s="38"/>
      <c r="KO71" s="38"/>
      <c r="KP71" s="38"/>
      <c r="KQ71" s="38"/>
      <c r="KR71" s="38"/>
      <c r="KS71" s="38"/>
      <c r="KT71" s="38"/>
      <c r="KU71" s="38"/>
      <c r="KV71" s="38"/>
      <c r="KW71" s="38"/>
      <c r="KX71" s="38"/>
      <c r="KY71" s="38"/>
      <c r="KZ71" s="38"/>
      <c r="LA71" s="38"/>
      <c r="LB71" s="38"/>
      <c r="LC71" s="38"/>
      <c r="LD71" s="38"/>
      <c r="LE71" s="38"/>
      <c r="LF71" s="38"/>
    </row>
    <row r="72" spans="1:318" s="33" customFormat="1">
      <c r="A72" s="38"/>
      <c r="B72" s="3"/>
      <c r="C72" s="13"/>
      <c r="D72" s="135"/>
      <c r="E72" s="135"/>
      <c r="F72" s="135"/>
      <c r="G72" s="135"/>
      <c r="H72" s="135"/>
      <c r="I72" s="135"/>
      <c r="J72" s="135"/>
      <c r="K72" s="135"/>
      <c r="L72" s="135"/>
      <c r="M72" s="1"/>
      <c r="N72" s="39"/>
      <c r="O72" s="13" t="s">
        <v>56</v>
      </c>
      <c r="P72" s="135"/>
      <c r="Q72" s="135"/>
      <c r="R72" s="135"/>
      <c r="S72" s="135"/>
      <c r="T72" s="135"/>
      <c r="U72" s="135"/>
      <c r="V72" s="135"/>
      <c r="W72" s="135"/>
      <c r="X72" s="135"/>
      <c r="Y72" s="1"/>
      <c r="Z72" s="39"/>
      <c r="AA72" s="13" t="s">
        <v>56</v>
      </c>
      <c r="AB72" s="135"/>
      <c r="AC72" s="135"/>
      <c r="AD72" s="135"/>
      <c r="AE72" s="135"/>
      <c r="AF72" s="135"/>
      <c r="AG72" s="135"/>
      <c r="AH72" s="135"/>
      <c r="AI72" s="135"/>
      <c r="AJ72" s="135"/>
      <c r="AK72" s="1"/>
      <c r="AL72" s="39"/>
      <c r="AM72" s="13" t="s">
        <v>56</v>
      </c>
      <c r="AN72" s="135"/>
      <c r="AO72" s="135"/>
      <c r="AP72" s="135"/>
      <c r="AQ72" s="135"/>
      <c r="AR72" s="135"/>
      <c r="AS72" s="135"/>
      <c r="AT72" s="135"/>
      <c r="AU72" s="135"/>
      <c r="AV72" s="135"/>
      <c r="AW72" s="1"/>
      <c r="AX72" s="41"/>
      <c r="AY72" s="13" t="s">
        <v>56</v>
      </c>
      <c r="AZ72" s="135"/>
      <c r="BA72" s="135"/>
      <c r="BB72" s="135"/>
      <c r="BC72" s="135"/>
      <c r="BD72" s="135"/>
      <c r="BE72" s="135"/>
      <c r="BF72" s="135"/>
      <c r="BG72" s="135"/>
      <c r="BH72" s="135"/>
      <c r="BI72" s="1"/>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c r="FJ72" s="38"/>
      <c r="FK72" s="38"/>
      <c r="FL72" s="38"/>
      <c r="FM72" s="38"/>
      <c r="FN72" s="38"/>
      <c r="FO72" s="38"/>
      <c r="FP72" s="38"/>
      <c r="FQ72" s="38"/>
      <c r="FR72" s="38"/>
      <c r="FS72" s="38"/>
      <c r="FT72" s="38"/>
      <c r="FU72" s="38"/>
      <c r="FV72" s="38"/>
      <c r="FW72" s="38"/>
      <c r="FX72" s="38"/>
      <c r="FY72" s="38"/>
      <c r="FZ72" s="38"/>
      <c r="GA72" s="38"/>
      <c r="GB72" s="38"/>
      <c r="GC72" s="38"/>
      <c r="GD72" s="38"/>
      <c r="GE72" s="38"/>
      <c r="GF72" s="38"/>
      <c r="GG72" s="38"/>
      <c r="GH72" s="38"/>
      <c r="GI72" s="38"/>
      <c r="GJ72" s="38"/>
      <c r="GK72" s="38"/>
      <c r="GL72" s="38"/>
      <c r="GM72" s="38"/>
      <c r="GN72" s="38"/>
      <c r="GO72" s="38"/>
      <c r="GP72" s="38"/>
      <c r="GQ72" s="38"/>
      <c r="GR72" s="38"/>
      <c r="GS72" s="38"/>
      <c r="GT72" s="38"/>
      <c r="GU72" s="38"/>
      <c r="GV72" s="38"/>
      <c r="GW72" s="38"/>
      <c r="GX72" s="38"/>
      <c r="GY72" s="38"/>
      <c r="GZ72" s="38"/>
      <c r="HA72" s="38"/>
      <c r="HB72" s="38"/>
      <c r="HC72" s="38"/>
      <c r="HD72" s="38"/>
      <c r="HE72" s="38"/>
      <c r="HF72" s="38"/>
      <c r="HG72" s="38"/>
      <c r="HH72" s="38"/>
      <c r="HI72" s="38"/>
      <c r="HJ72" s="38"/>
      <c r="HK72" s="38"/>
      <c r="HL72" s="38"/>
      <c r="HM72" s="38"/>
      <c r="HN72" s="38"/>
      <c r="HO72" s="38"/>
      <c r="HP72" s="38"/>
      <c r="HQ72" s="38"/>
      <c r="HR72" s="38"/>
      <c r="HS72" s="38"/>
      <c r="HT72" s="38"/>
      <c r="HU72" s="38"/>
      <c r="HV72" s="38"/>
      <c r="HW72" s="38"/>
      <c r="HX72" s="38"/>
      <c r="HY72" s="38"/>
      <c r="HZ72" s="38"/>
      <c r="IA72" s="38"/>
      <c r="IB72" s="38"/>
      <c r="IC72" s="38"/>
      <c r="ID72" s="38"/>
      <c r="IE72" s="38"/>
      <c r="IF72" s="38"/>
      <c r="IG72" s="38"/>
      <c r="IH72" s="38"/>
      <c r="II72" s="38"/>
      <c r="IJ72" s="38"/>
      <c r="IK72" s="38"/>
      <c r="IL72" s="38"/>
      <c r="IM72" s="38"/>
      <c r="IN72" s="38"/>
      <c r="IO72" s="38"/>
      <c r="IP72" s="38"/>
      <c r="IQ72" s="38"/>
      <c r="IR72" s="38"/>
      <c r="IS72" s="38"/>
      <c r="IT72" s="38"/>
      <c r="IU72" s="38"/>
      <c r="IV72" s="38"/>
      <c r="IW72" s="38"/>
      <c r="IX72" s="38"/>
      <c r="IY72" s="38"/>
      <c r="IZ72" s="38"/>
      <c r="JA72" s="38"/>
      <c r="JB72" s="38"/>
      <c r="JC72" s="38"/>
      <c r="JD72" s="38"/>
      <c r="JE72" s="38"/>
      <c r="JF72" s="38"/>
      <c r="JG72" s="38"/>
      <c r="JH72" s="38"/>
      <c r="JI72" s="38"/>
      <c r="JJ72" s="38"/>
      <c r="JK72" s="38"/>
      <c r="JL72" s="38"/>
      <c r="JM72" s="38"/>
      <c r="JN72" s="38"/>
      <c r="JO72" s="38"/>
      <c r="JP72" s="38"/>
      <c r="JQ72" s="38"/>
      <c r="JR72" s="38"/>
      <c r="JS72" s="38"/>
      <c r="JT72" s="38"/>
      <c r="JU72" s="38"/>
      <c r="JV72" s="38"/>
      <c r="JW72" s="38"/>
      <c r="JX72" s="38"/>
      <c r="JY72" s="38"/>
      <c r="JZ72" s="38"/>
      <c r="KA72" s="38"/>
      <c r="KB72" s="38"/>
      <c r="KC72" s="38"/>
      <c r="KD72" s="38"/>
      <c r="KE72" s="38"/>
      <c r="KF72" s="38"/>
      <c r="KG72" s="38"/>
      <c r="KH72" s="38"/>
      <c r="KI72" s="38"/>
      <c r="KJ72" s="38"/>
      <c r="KK72" s="38"/>
      <c r="KL72" s="38"/>
      <c r="KM72" s="38"/>
      <c r="KN72" s="38"/>
      <c r="KO72" s="38"/>
      <c r="KP72" s="38"/>
      <c r="KQ72" s="38"/>
      <c r="KR72" s="38"/>
      <c r="KS72" s="38"/>
      <c r="KT72" s="38"/>
      <c r="KU72" s="38"/>
      <c r="KV72" s="38"/>
      <c r="KW72" s="38"/>
      <c r="KX72" s="38"/>
      <c r="KY72" s="38"/>
      <c r="KZ72" s="38"/>
      <c r="LA72" s="38"/>
      <c r="LB72" s="38"/>
      <c r="LC72" s="38"/>
      <c r="LD72" s="38"/>
      <c r="LE72" s="38"/>
      <c r="LF72" s="38"/>
    </row>
    <row r="73" spans="1:318" s="33" customFormat="1">
      <c r="A73" s="38"/>
      <c r="B73" s="3"/>
      <c r="C73" s="13"/>
      <c r="D73" s="135"/>
      <c r="E73" s="135"/>
      <c r="F73" s="135"/>
      <c r="G73" s="135"/>
      <c r="H73" s="135"/>
      <c r="I73" s="135"/>
      <c r="J73" s="135"/>
      <c r="K73" s="135"/>
      <c r="L73" s="135"/>
      <c r="M73" s="1"/>
      <c r="N73" s="39"/>
      <c r="O73" s="13" t="str">
        <f>'Student Summary'!$H$13</f>
        <v>Group</v>
      </c>
      <c r="P73" s="135"/>
      <c r="Q73" s="135"/>
      <c r="R73" s="135"/>
      <c r="S73" s="135"/>
      <c r="T73" s="135"/>
      <c r="U73" s="135"/>
      <c r="V73" s="135"/>
      <c r="W73" s="135"/>
      <c r="X73" s="135"/>
      <c r="Y73" s="1"/>
      <c r="Z73" s="39"/>
      <c r="AA73" s="13" t="str">
        <f>'Student Summary'!$H$13</f>
        <v>Group</v>
      </c>
      <c r="AB73" s="135"/>
      <c r="AC73" s="135"/>
      <c r="AD73" s="135"/>
      <c r="AE73" s="135"/>
      <c r="AF73" s="135"/>
      <c r="AG73" s="135"/>
      <c r="AH73" s="135"/>
      <c r="AI73" s="135"/>
      <c r="AJ73" s="135"/>
      <c r="AK73" s="1"/>
      <c r="AL73" s="39"/>
      <c r="AM73" s="13" t="str">
        <f>'Student Summary'!$H$13</f>
        <v>Group</v>
      </c>
      <c r="AN73" s="135"/>
      <c r="AO73" s="135"/>
      <c r="AP73" s="135"/>
      <c r="AQ73" s="135"/>
      <c r="AR73" s="135"/>
      <c r="AS73" s="135"/>
      <c r="AT73" s="135"/>
      <c r="AU73" s="135"/>
      <c r="AV73" s="135"/>
      <c r="AW73" s="1"/>
      <c r="AX73" s="41"/>
      <c r="AY73" s="13" t="str">
        <f>'Student Summary'!$H$13</f>
        <v>Group</v>
      </c>
      <c r="AZ73" s="135"/>
      <c r="BA73" s="135"/>
      <c r="BB73" s="135"/>
      <c r="BC73" s="135"/>
      <c r="BD73" s="135"/>
      <c r="BE73" s="135"/>
      <c r="BF73" s="135"/>
      <c r="BG73" s="135"/>
      <c r="BH73" s="135"/>
      <c r="BI73" s="1"/>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c r="HB73" s="38"/>
      <c r="HC73" s="38"/>
      <c r="HD73" s="38"/>
      <c r="HE73" s="38"/>
      <c r="HF73" s="38"/>
      <c r="HG73" s="38"/>
      <c r="HH73" s="38"/>
      <c r="HI73" s="38"/>
      <c r="HJ73" s="38"/>
      <c r="HK73" s="38"/>
      <c r="HL73" s="38"/>
      <c r="HM73" s="38"/>
      <c r="HN73" s="38"/>
      <c r="HO73" s="38"/>
      <c r="HP73" s="38"/>
      <c r="HQ73" s="38"/>
      <c r="HR73" s="38"/>
      <c r="HS73" s="38"/>
      <c r="HT73" s="38"/>
      <c r="HU73" s="38"/>
      <c r="HV73" s="38"/>
      <c r="HW73" s="38"/>
      <c r="HX73" s="38"/>
      <c r="HY73" s="38"/>
      <c r="HZ73" s="38"/>
      <c r="IA73" s="38"/>
      <c r="IB73" s="38"/>
      <c r="IC73" s="38"/>
      <c r="ID73" s="38"/>
      <c r="IE73" s="38"/>
      <c r="IF73" s="38"/>
      <c r="IG73" s="38"/>
      <c r="IH73" s="38"/>
      <c r="II73" s="38"/>
      <c r="IJ73" s="38"/>
      <c r="IK73" s="38"/>
      <c r="IL73" s="38"/>
      <c r="IM73" s="38"/>
      <c r="IN73" s="38"/>
      <c r="IO73" s="38"/>
      <c r="IP73" s="38"/>
      <c r="IQ73" s="38"/>
      <c r="IR73" s="38"/>
      <c r="IS73" s="38"/>
      <c r="IT73" s="38"/>
      <c r="IU73" s="38"/>
      <c r="IV73" s="38"/>
      <c r="IW73" s="38"/>
      <c r="IX73" s="38"/>
      <c r="IY73" s="38"/>
      <c r="IZ73" s="38"/>
      <c r="JA73" s="38"/>
      <c r="JB73" s="38"/>
      <c r="JC73" s="38"/>
      <c r="JD73" s="38"/>
      <c r="JE73" s="38"/>
      <c r="JF73" s="38"/>
      <c r="JG73" s="38"/>
      <c r="JH73" s="38"/>
      <c r="JI73" s="38"/>
      <c r="JJ73" s="38"/>
      <c r="JK73" s="38"/>
      <c r="JL73" s="38"/>
      <c r="JM73" s="38"/>
      <c r="JN73" s="38"/>
      <c r="JO73" s="38"/>
      <c r="JP73" s="38"/>
      <c r="JQ73" s="38"/>
      <c r="JR73" s="38"/>
      <c r="JS73" s="38"/>
      <c r="JT73" s="38"/>
      <c r="JU73" s="38"/>
      <c r="JV73" s="38"/>
      <c r="JW73" s="38"/>
      <c r="JX73" s="38"/>
      <c r="JY73" s="38"/>
      <c r="JZ73" s="38"/>
      <c r="KA73" s="38"/>
      <c r="KB73" s="38"/>
      <c r="KC73" s="38"/>
      <c r="KD73" s="38"/>
      <c r="KE73" s="38"/>
      <c r="KF73" s="38"/>
      <c r="KG73" s="38"/>
      <c r="KH73" s="38"/>
      <c r="KI73" s="38"/>
      <c r="KJ73" s="38"/>
      <c r="KK73" s="38"/>
      <c r="KL73" s="38"/>
      <c r="KM73" s="38"/>
      <c r="KN73" s="38"/>
      <c r="KO73" s="38"/>
      <c r="KP73" s="38"/>
      <c r="KQ73" s="38"/>
      <c r="KR73" s="38"/>
      <c r="KS73" s="38"/>
      <c r="KT73" s="38"/>
      <c r="KU73" s="38"/>
      <c r="KV73" s="38"/>
      <c r="KW73" s="38"/>
      <c r="KX73" s="38"/>
      <c r="KY73" s="38"/>
      <c r="KZ73" s="38"/>
      <c r="LA73" s="38"/>
      <c r="LB73" s="38"/>
      <c r="LC73" s="38"/>
      <c r="LD73" s="38"/>
      <c r="LE73" s="38"/>
      <c r="LF73" s="38"/>
    </row>
    <row r="74" spans="1:318" s="33" customFormat="1">
      <c r="A74" s="38"/>
      <c r="B74" s="3"/>
      <c r="C74" s="13"/>
      <c r="D74" s="135"/>
      <c r="E74" s="135"/>
      <c r="F74" s="135"/>
      <c r="G74" s="135"/>
      <c r="H74" s="135"/>
      <c r="I74" s="135"/>
      <c r="J74" s="135"/>
      <c r="K74" s="135"/>
      <c r="L74" s="135"/>
      <c r="M74" s="1"/>
      <c r="N74" s="39"/>
      <c r="O74" s="13"/>
      <c r="P74" s="135"/>
      <c r="Q74" s="135"/>
      <c r="R74" s="135"/>
      <c r="S74" s="135"/>
      <c r="T74" s="135"/>
      <c r="U74" s="135"/>
      <c r="V74" s="135"/>
      <c r="W74" s="135"/>
      <c r="X74" s="135"/>
      <c r="Y74" s="1"/>
      <c r="Z74" s="39"/>
      <c r="AA74" s="13" t="s">
        <v>12</v>
      </c>
      <c r="AB74" s="135"/>
      <c r="AC74" s="135"/>
      <c r="AD74" s="135"/>
      <c r="AE74" s="135"/>
      <c r="AF74" s="135"/>
      <c r="AG74" s="135"/>
      <c r="AH74" s="135"/>
      <c r="AI74" s="135"/>
      <c r="AJ74" s="135"/>
      <c r="AK74" s="1"/>
      <c r="AL74" s="39"/>
      <c r="AM74" s="13" t="s">
        <v>12</v>
      </c>
      <c r="AN74" s="135"/>
      <c r="AO74" s="135"/>
      <c r="AP74" s="135"/>
      <c r="AQ74" s="135"/>
      <c r="AR74" s="135"/>
      <c r="AS74" s="135"/>
      <c r="AT74" s="135"/>
      <c r="AU74" s="135"/>
      <c r="AV74" s="135"/>
      <c r="AW74" s="1"/>
      <c r="AX74" s="41"/>
      <c r="AY74" s="13" t="s">
        <v>12</v>
      </c>
      <c r="AZ74" s="135"/>
      <c r="BA74" s="135"/>
      <c r="BB74" s="135"/>
      <c r="BC74" s="135"/>
      <c r="BD74" s="135"/>
      <c r="BE74" s="135"/>
      <c r="BF74" s="135"/>
      <c r="BG74" s="135"/>
      <c r="BH74" s="135"/>
      <c r="BI74" s="1"/>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c r="EL74" s="38"/>
      <c r="EM74" s="38"/>
      <c r="EN74" s="38"/>
      <c r="EO74" s="38"/>
      <c r="EP74" s="38"/>
      <c r="EQ74" s="38"/>
      <c r="ER74" s="38"/>
      <c r="ES74" s="38"/>
      <c r="ET74" s="38"/>
      <c r="EU74" s="38"/>
      <c r="EV74" s="38"/>
      <c r="EW74" s="38"/>
      <c r="EX74" s="38"/>
      <c r="EY74" s="38"/>
      <c r="EZ74" s="38"/>
      <c r="FA74" s="38"/>
      <c r="FB74" s="38"/>
      <c r="FC74" s="38"/>
      <c r="FD74" s="38"/>
      <c r="FE74" s="38"/>
      <c r="FF74" s="38"/>
      <c r="FG74" s="38"/>
      <c r="FH74" s="38"/>
      <c r="FI74" s="38"/>
      <c r="FJ74" s="38"/>
      <c r="FK74" s="38"/>
      <c r="FL74" s="38"/>
      <c r="FM74" s="38"/>
      <c r="FN74" s="38"/>
      <c r="FO74" s="38"/>
      <c r="FP74" s="38"/>
      <c r="FQ74" s="38"/>
      <c r="FR74" s="38"/>
      <c r="FS74" s="38"/>
      <c r="FT74" s="38"/>
      <c r="FU74" s="38"/>
      <c r="FV74" s="38"/>
      <c r="FW74" s="38"/>
      <c r="FX74" s="38"/>
      <c r="FY74" s="38"/>
      <c r="FZ74" s="38"/>
      <c r="GA74" s="38"/>
      <c r="GB74" s="38"/>
      <c r="GC74" s="38"/>
      <c r="GD74" s="38"/>
      <c r="GE74" s="38"/>
      <c r="GF74" s="38"/>
      <c r="GG74" s="38"/>
      <c r="GH74" s="38"/>
      <c r="GI74" s="38"/>
      <c r="GJ74" s="38"/>
      <c r="GK74" s="38"/>
      <c r="GL74" s="38"/>
      <c r="GM74" s="38"/>
      <c r="GN74" s="38"/>
      <c r="GO74" s="38"/>
      <c r="GP74" s="38"/>
      <c r="GQ74" s="38"/>
      <c r="GR74" s="38"/>
      <c r="GS74" s="38"/>
      <c r="GT74" s="38"/>
      <c r="GU74" s="38"/>
      <c r="GV74" s="38"/>
      <c r="GW74" s="38"/>
      <c r="GX74" s="38"/>
      <c r="GY74" s="38"/>
      <c r="GZ74" s="38"/>
      <c r="HA74" s="38"/>
      <c r="HB74" s="38"/>
      <c r="HC74" s="38"/>
      <c r="HD74" s="38"/>
      <c r="HE74" s="38"/>
      <c r="HF74" s="38"/>
      <c r="HG74" s="38"/>
      <c r="HH74" s="38"/>
      <c r="HI74" s="38"/>
      <c r="HJ74" s="38"/>
      <c r="HK74" s="38"/>
      <c r="HL74" s="38"/>
      <c r="HM74" s="38"/>
      <c r="HN74" s="38"/>
      <c r="HO74" s="38"/>
      <c r="HP74" s="38"/>
      <c r="HQ74" s="38"/>
      <c r="HR74" s="38"/>
      <c r="HS74" s="38"/>
      <c r="HT74" s="38"/>
      <c r="HU74" s="38"/>
      <c r="HV74" s="38"/>
      <c r="HW74" s="38"/>
      <c r="HX74" s="38"/>
      <c r="HY74" s="38"/>
      <c r="HZ74" s="38"/>
      <c r="IA74" s="38"/>
      <c r="IB74" s="38"/>
      <c r="IC74" s="38"/>
      <c r="ID74" s="38"/>
      <c r="IE74" s="38"/>
      <c r="IF74" s="38"/>
      <c r="IG74" s="38"/>
      <c r="IH74" s="38"/>
      <c r="II74" s="38"/>
      <c r="IJ74" s="38"/>
      <c r="IK74" s="38"/>
      <c r="IL74" s="38"/>
      <c r="IM74" s="38"/>
      <c r="IN74" s="38"/>
      <c r="IO74" s="38"/>
      <c r="IP74" s="38"/>
      <c r="IQ74" s="38"/>
      <c r="IR74" s="38"/>
      <c r="IS74" s="38"/>
      <c r="IT74" s="38"/>
      <c r="IU74" s="38"/>
      <c r="IV74" s="38"/>
      <c r="IW74" s="38"/>
      <c r="IX74" s="38"/>
      <c r="IY74" s="38"/>
      <c r="IZ74" s="38"/>
      <c r="JA74" s="38"/>
      <c r="JB74" s="38"/>
      <c r="JC74" s="38"/>
      <c r="JD74" s="38"/>
      <c r="JE74" s="38"/>
      <c r="JF74" s="38"/>
      <c r="JG74" s="38"/>
      <c r="JH74" s="38"/>
      <c r="JI74" s="38"/>
      <c r="JJ74" s="38"/>
      <c r="JK74" s="38"/>
      <c r="JL74" s="38"/>
      <c r="JM74" s="38"/>
      <c r="JN74" s="38"/>
      <c r="JO74" s="38"/>
      <c r="JP74" s="38"/>
      <c r="JQ74" s="38"/>
      <c r="JR74" s="38"/>
      <c r="JS74" s="38"/>
      <c r="JT74" s="38"/>
      <c r="JU74" s="38"/>
      <c r="JV74" s="38"/>
      <c r="JW74" s="38"/>
      <c r="JX74" s="38"/>
      <c r="JY74" s="38"/>
      <c r="JZ74" s="38"/>
      <c r="KA74" s="38"/>
      <c r="KB74" s="38"/>
      <c r="KC74" s="38"/>
      <c r="KD74" s="38"/>
      <c r="KE74" s="38"/>
      <c r="KF74" s="38"/>
      <c r="KG74" s="38"/>
      <c r="KH74" s="38"/>
      <c r="KI74" s="38"/>
      <c r="KJ74" s="38"/>
      <c r="KK74" s="38"/>
      <c r="KL74" s="38"/>
      <c r="KM74" s="38"/>
      <c r="KN74" s="38"/>
      <c r="KO74" s="38"/>
      <c r="KP74" s="38"/>
      <c r="KQ74" s="38"/>
      <c r="KR74" s="38"/>
      <c r="KS74" s="38"/>
      <c r="KT74" s="38"/>
      <c r="KU74" s="38"/>
      <c r="KV74" s="38"/>
      <c r="KW74" s="38"/>
      <c r="KX74" s="38"/>
      <c r="KY74" s="38"/>
      <c r="KZ74" s="38"/>
      <c r="LA74" s="38"/>
      <c r="LB74" s="38"/>
      <c r="LC74" s="38"/>
      <c r="LD74" s="38"/>
      <c r="LE74" s="38"/>
      <c r="LF74" s="38"/>
    </row>
    <row r="75" spans="1:318" s="33" customFormat="1">
      <c r="A75" s="38"/>
      <c r="B75" s="3"/>
      <c r="C75" s="13"/>
      <c r="D75" s="135"/>
      <c r="E75" s="135"/>
      <c r="F75" s="135"/>
      <c r="G75" s="135"/>
      <c r="H75" s="135"/>
      <c r="I75" s="135"/>
      <c r="J75" s="135"/>
      <c r="K75" s="135"/>
      <c r="L75" s="135"/>
      <c r="M75" s="1"/>
      <c r="N75" s="39"/>
      <c r="O75" s="13"/>
      <c r="P75" s="135"/>
      <c r="Q75" s="135"/>
      <c r="R75" s="135"/>
      <c r="S75" s="135"/>
      <c r="T75" s="135"/>
      <c r="U75" s="135"/>
      <c r="V75" s="135"/>
      <c r="W75" s="135"/>
      <c r="X75" s="135"/>
      <c r="Y75" s="1"/>
      <c r="Z75" s="39"/>
      <c r="AA75" s="13" t="s">
        <v>57</v>
      </c>
      <c r="AB75" s="135"/>
      <c r="AC75" s="135"/>
      <c r="AD75" s="135"/>
      <c r="AE75" s="135"/>
      <c r="AF75" s="135"/>
      <c r="AG75" s="135"/>
      <c r="AH75" s="135"/>
      <c r="AI75" s="135"/>
      <c r="AJ75" s="135"/>
      <c r="AK75" s="1"/>
      <c r="AL75" s="39"/>
      <c r="AM75" s="13" t="s">
        <v>57</v>
      </c>
      <c r="AN75" s="135"/>
      <c r="AO75" s="135"/>
      <c r="AP75" s="135"/>
      <c r="AQ75" s="135"/>
      <c r="AR75" s="135"/>
      <c r="AS75" s="135"/>
      <c r="AT75" s="135"/>
      <c r="AU75" s="135"/>
      <c r="AV75" s="135"/>
      <c r="AW75" s="1"/>
      <c r="AX75" s="41"/>
      <c r="AY75" s="13" t="s">
        <v>57</v>
      </c>
      <c r="AZ75" s="135"/>
      <c r="BA75" s="135"/>
      <c r="BB75" s="135"/>
      <c r="BC75" s="135"/>
      <c r="BD75" s="135"/>
      <c r="BE75" s="135"/>
      <c r="BF75" s="135"/>
      <c r="BG75" s="135"/>
      <c r="BH75" s="135"/>
      <c r="BI75" s="1"/>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c r="GZ75" s="38"/>
      <c r="HA75" s="38"/>
      <c r="HB75" s="38"/>
      <c r="HC75" s="38"/>
      <c r="HD75" s="38"/>
      <c r="HE75" s="38"/>
      <c r="HF75" s="38"/>
      <c r="HG75" s="38"/>
      <c r="HH75" s="38"/>
      <c r="HI75" s="38"/>
      <c r="HJ75" s="38"/>
      <c r="HK75" s="38"/>
      <c r="HL75" s="38"/>
      <c r="HM75" s="38"/>
      <c r="HN75" s="38"/>
      <c r="HO75" s="38"/>
      <c r="HP75" s="38"/>
      <c r="HQ75" s="38"/>
      <c r="HR75" s="38"/>
      <c r="HS75" s="38"/>
      <c r="HT75" s="38"/>
      <c r="HU75" s="38"/>
      <c r="HV75" s="38"/>
      <c r="HW75" s="38"/>
      <c r="HX75" s="38"/>
      <c r="HY75" s="38"/>
      <c r="HZ75" s="38"/>
      <c r="IA75" s="38"/>
      <c r="IB75" s="38"/>
      <c r="IC75" s="38"/>
      <c r="ID75" s="38"/>
      <c r="IE75" s="38"/>
      <c r="IF75" s="38"/>
      <c r="IG75" s="38"/>
      <c r="IH75" s="38"/>
      <c r="II75" s="38"/>
      <c r="IJ75" s="38"/>
      <c r="IK75" s="38"/>
      <c r="IL75" s="38"/>
      <c r="IM75" s="38"/>
      <c r="IN75" s="38"/>
      <c r="IO75" s="38"/>
      <c r="IP75" s="38"/>
      <c r="IQ75" s="38"/>
      <c r="IR75" s="38"/>
      <c r="IS75" s="38"/>
      <c r="IT75" s="38"/>
      <c r="IU75" s="38"/>
      <c r="IV75" s="38"/>
      <c r="IW75" s="38"/>
      <c r="IX75" s="38"/>
      <c r="IY75" s="38"/>
      <c r="IZ75" s="38"/>
      <c r="JA75" s="38"/>
      <c r="JB75" s="38"/>
      <c r="JC75" s="38"/>
      <c r="JD75" s="38"/>
      <c r="JE75" s="38"/>
      <c r="JF75" s="38"/>
      <c r="JG75" s="38"/>
      <c r="JH75" s="38"/>
      <c r="JI75" s="38"/>
      <c r="JJ75" s="38"/>
      <c r="JK75" s="38"/>
      <c r="JL75" s="38"/>
      <c r="JM75" s="38"/>
      <c r="JN75" s="38"/>
      <c r="JO75" s="38"/>
      <c r="JP75" s="38"/>
      <c r="JQ75" s="38"/>
      <c r="JR75" s="38"/>
      <c r="JS75" s="38"/>
      <c r="JT75" s="38"/>
      <c r="JU75" s="38"/>
      <c r="JV75" s="38"/>
      <c r="JW75" s="38"/>
      <c r="JX75" s="38"/>
      <c r="JY75" s="38"/>
      <c r="JZ75" s="38"/>
      <c r="KA75" s="38"/>
      <c r="KB75" s="38"/>
      <c r="KC75" s="38"/>
      <c r="KD75" s="38"/>
      <c r="KE75" s="38"/>
      <c r="KF75" s="38"/>
      <c r="KG75" s="38"/>
      <c r="KH75" s="38"/>
      <c r="KI75" s="38"/>
      <c r="KJ75" s="38"/>
      <c r="KK75" s="38"/>
      <c r="KL75" s="38"/>
      <c r="KM75" s="38"/>
      <c r="KN75" s="38"/>
      <c r="KO75" s="38"/>
      <c r="KP75" s="38"/>
      <c r="KQ75" s="38"/>
      <c r="KR75" s="38"/>
      <c r="KS75" s="38"/>
      <c r="KT75" s="38"/>
      <c r="KU75" s="38"/>
      <c r="KV75" s="38"/>
      <c r="KW75" s="38"/>
      <c r="KX75" s="38"/>
      <c r="KY75" s="38"/>
      <c r="KZ75" s="38"/>
      <c r="LA75" s="38"/>
      <c r="LB75" s="38"/>
      <c r="LC75" s="38"/>
      <c r="LD75" s="38"/>
      <c r="LE75" s="38"/>
      <c r="LF75" s="38"/>
    </row>
    <row r="76" spans="1:318" s="33" customFormat="1">
      <c r="A76" s="38"/>
      <c r="B76" s="3"/>
      <c r="C76" s="13"/>
      <c r="D76" s="135"/>
      <c r="E76" s="135"/>
      <c r="F76" s="135"/>
      <c r="G76" s="135"/>
      <c r="H76" s="135"/>
      <c r="I76" s="135"/>
      <c r="J76" s="135"/>
      <c r="K76" s="135"/>
      <c r="L76" s="135"/>
      <c r="M76" s="1"/>
      <c r="N76" s="39"/>
      <c r="O76" s="13"/>
      <c r="P76" s="135"/>
      <c r="Q76" s="135"/>
      <c r="R76" s="135"/>
      <c r="S76" s="135"/>
      <c r="T76" s="135"/>
      <c r="U76" s="135"/>
      <c r="V76" s="135"/>
      <c r="W76" s="135"/>
      <c r="X76" s="135"/>
      <c r="Y76" s="1"/>
      <c r="Z76" s="39"/>
      <c r="AA76" s="13" t="s">
        <v>58</v>
      </c>
      <c r="AB76" s="135"/>
      <c r="AC76" s="135"/>
      <c r="AD76" s="135"/>
      <c r="AE76" s="135"/>
      <c r="AF76" s="135"/>
      <c r="AG76" s="135"/>
      <c r="AH76" s="135"/>
      <c r="AI76" s="135"/>
      <c r="AJ76" s="135"/>
      <c r="AK76" s="1"/>
      <c r="AL76" s="39"/>
      <c r="AM76" s="13" t="s">
        <v>58</v>
      </c>
      <c r="AN76" s="135"/>
      <c r="AO76" s="135"/>
      <c r="AP76" s="135"/>
      <c r="AQ76" s="135"/>
      <c r="AR76" s="135"/>
      <c r="AS76" s="135"/>
      <c r="AT76" s="135"/>
      <c r="AU76" s="135"/>
      <c r="AV76" s="135"/>
      <c r="AW76" s="1"/>
      <c r="AX76" s="41"/>
      <c r="AY76" s="13" t="s">
        <v>58</v>
      </c>
      <c r="AZ76" s="135"/>
      <c r="BA76" s="135"/>
      <c r="BB76" s="135"/>
      <c r="BC76" s="135"/>
      <c r="BD76" s="135"/>
      <c r="BE76" s="135"/>
      <c r="BF76" s="135"/>
      <c r="BG76" s="135"/>
      <c r="BH76" s="135"/>
      <c r="BI76" s="1"/>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c r="HB76" s="38"/>
      <c r="HC76" s="38"/>
      <c r="HD76" s="38"/>
      <c r="HE76" s="38"/>
      <c r="HF76" s="38"/>
      <c r="HG76" s="38"/>
      <c r="HH76" s="38"/>
      <c r="HI76" s="38"/>
      <c r="HJ76" s="38"/>
      <c r="HK76" s="38"/>
      <c r="HL76" s="38"/>
      <c r="HM76" s="38"/>
      <c r="HN76" s="38"/>
      <c r="HO76" s="38"/>
      <c r="HP76" s="38"/>
      <c r="HQ76" s="38"/>
      <c r="HR76" s="38"/>
      <c r="HS76" s="38"/>
      <c r="HT76" s="38"/>
      <c r="HU76" s="38"/>
      <c r="HV76" s="38"/>
      <c r="HW76" s="38"/>
      <c r="HX76" s="38"/>
      <c r="HY76" s="38"/>
      <c r="HZ76" s="38"/>
      <c r="IA76" s="38"/>
      <c r="IB76" s="38"/>
      <c r="IC76" s="38"/>
      <c r="ID76" s="38"/>
      <c r="IE76" s="38"/>
      <c r="IF76" s="38"/>
      <c r="IG76" s="38"/>
      <c r="IH76" s="38"/>
      <c r="II76" s="38"/>
      <c r="IJ76" s="38"/>
      <c r="IK76" s="38"/>
      <c r="IL76" s="38"/>
      <c r="IM76" s="38"/>
      <c r="IN76" s="38"/>
      <c r="IO76" s="38"/>
      <c r="IP76" s="38"/>
      <c r="IQ76" s="38"/>
      <c r="IR76" s="38"/>
      <c r="IS76" s="38"/>
      <c r="IT76" s="38"/>
      <c r="IU76" s="38"/>
      <c r="IV76" s="38"/>
      <c r="IW76" s="38"/>
      <c r="IX76" s="38"/>
      <c r="IY76" s="38"/>
      <c r="IZ76" s="38"/>
      <c r="JA76" s="38"/>
      <c r="JB76" s="38"/>
      <c r="JC76" s="38"/>
      <c r="JD76" s="38"/>
      <c r="JE76" s="38"/>
      <c r="JF76" s="38"/>
      <c r="JG76" s="38"/>
      <c r="JH76" s="38"/>
      <c r="JI76" s="38"/>
      <c r="JJ76" s="38"/>
      <c r="JK76" s="38"/>
      <c r="JL76" s="38"/>
      <c r="JM76" s="38"/>
      <c r="JN76" s="38"/>
      <c r="JO76" s="38"/>
      <c r="JP76" s="38"/>
      <c r="JQ76" s="38"/>
      <c r="JR76" s="38"/>
      <c r="JS76" s="38"/>
      <c r="JT76" s="38"/>
      <c r="JU76" s="38"/>
      <c r="JV76" s="38"/>
      <c r="JW76" s="38"/>
      <c r="JX76" s="38"/>
      <c r="JY76" s="38"/>
      <c r="JZ76" s="38"/>
      <c r="KA76" s="38"/>
      <c r="KB76" s="38"/>
      <c r="KC76" s="38"/>
      <c r="KD76" s="38"/>
      <c r="KE76" s="38"/>
      <c r="KF76" s="38"/>
      <c r="KG76" s="38"/>
      <c r="KH76" s="38"/>
      <c r="KI76" s="38"/>
      <c r="KJ76" s="38"/>
      <c r="KK76" s="38"/>
      <c r="KL76" s="38"/>
      <c r="KM76" s="38"/>
      <c r="KN76" s="38"/>
      <c r="KO76" s="38"/>
      <c r="KP76" s="38"/>
      <c r="KQ76" s="38"/>
      <c r="KR76" s="38"/>
      <c r="KS76" s="38"/>
      <c r="KT76" s="38"/>
      <c r="KU76" s="38"/>
      <c r="KV76" s="38"/>
      <c r="KW76" s="38"/>
      <c r="KX76" s="38"/>
      <c r="KY76" s="38"/>
      <c r="KZ76" s="38"/>
      <c r="LA76" s="38"/>
      <c r="LB76" s="38"/>
      <c r="LC76" s="38"/>
      <c r="LD76" s="38"/>
      <c r="LE76" s="38"/>
      <c r="LF76" s="38"/>
    </row>
    <row r="77" spans="1:318" s="33" customFormat="1" ht="4.5" customHeight="1">
      <c r="A77" s="38"/>
      <c r="B77" s="3"/>
      <c r="C77" s="16"/>
      <c r="D77" s="16"/>
      <c r="E77" s="16"/>
      <c r="F77" s="16"/>
      <c r="G77" s="16"/>
      <c r="H77" s="16"/>
      <c r="I77" s="16"/>
      <c r="J77" s="16"/>
      <c r="K77" s="16"/>
      <c r="L77" s="16"/>
      <c r="M77" s="16"/>
      <c r="N77" s="39"/>
      <c r="O77" s="16"/>
      <c r="P77" s="16"/>
      <c r="Q77" s="16"/>
      <c r="R77" s="16"/>
      <c r="S77" s="16"/>
      <c r="T77" s="16"/>
      <c r="U77" s="16"/>
      <c r="V77" s="16"/>
      <c r="W77" s="16"/>
      <c r="X77" s="16"/>
      <c r="Y77" s="16"/>
      <c r="Z77" s="39"/>
      <c r="AA77" s="16"/>
      <c r="AB77" s="16"/>
      <c r="AC77" s="16"/>
      <c r="AD77" s="16"/>
      <c r="AE77" s="16"/>
      <c r="AF77" s="16"/>
      <c r="AG77" s="16"/>
      <c r="AH77" s="16"/>
      <c r="AI77" s="16"/>
      <c r="AJ77" s="125"/>
      <c r="AK77" s="16"/>
      <c r="AL77" s="39"/>
      <c r="AM77" s="16"/>
      <c r="AN77" s="16"/>
      <c r="AO77" s="16"/>
      <c r="AP77" s="16"/>
      <c r="AQ77" s="16"/>
      <c r="AR77" s="16"/>
      <c r="AS77" s="16"/>
      <c r="AT77" s="16"/>
      <c r="AU77" s="16"/>
      <c r="AV77" s="16"/>
      <c r="AW77" s="16"/>
      <c r="AX77" s="41"/>
      <c r="AY77" s="16"/>
      <c r="AZ77" s="16"/>
      <c r="BA77" s="16"/>
      <c r="BB77" s="16"/>
      <c r="BC77" s="16"/>
      <c r="BD77" s="16"/>
      <c r="BE77" s="16"/>
      <c r="BF77" s="16"/>
      <c r="BG77" s="16"/>
      <c r="BH77" s="16"/>
      <c r="BI77" s="16"/>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c r="GZ77" s="38"/>
      <c r="HA77" s="38"/>
      <c r="HB77" s="38"/>
      <c r="HC77" s="38"/>
      <c r="HD77" s="38"/>
      <c r="HE77" s="38"/>
      <c r="HF77" s="38"/>
      <c r="HG77" s="38"/>
      <c r="HH77" s="38"/>
      <c r="HI77" s="38"/>
      <c r="HJ77" s="38"/>
      <c r="HK77" s="38"/>
      <c r="HL77" s="38"/>
      <c r="HM77" s="38"/>
      <c r="HN77" s="38"/>
      <c r="HO77" s="38"/>
      <c r="HP77" s="38"/>
      <c r="HQ77" s="38"/>
      <c r="HR77" s="38"/>
      <c r="HS77" s="38"/>
      <c r="HT77" s="38"/>
      <c r="HU77" s="38"/>
      <c r="HV77" s="38"/>
      <c r="HW77" s="38"/>
      <c r="HX77" s="38"/>
      <c r="HY77" s="38"/>
      <c r="HZ77" s="38"/>
      <c r="IA77" s="38"/>
      <c r="IB77" s="38"/>
      <c r="IC77" s="38"/>
      <c r="ID77" s="38"/>
      <c r="IE77" s="38"/>
      <c r="IF77" s="38"/>
      <c r="IG77" s="38"/>
      <c r="IH77" s="38"/>
      <c r="II77" s="38"/>
      <c r="IJ77" s="38"/>
      <c r="IK77" s="38"/>
      <c r="IL77" s="38"/>
      <c r="IM77" s="38"/>
      <c r="IN77" s="38"/>
      <c r="IO77" s="38"/>
      <c r="IP77" s="38"/>
      <c r="IQ77" s="38"/>
      <c r="IR77" s="38"/>
      <c r="IS77" s="38"/>
      <c r="IT77" s="38"/>
      <c r="IU77" s="38"/>
      <c r="IV77" s="38"/>
      <c r="IW77" s="38"/>
      <c r="IX77" s="38"/>
      <c r="IY77" s="38"/>
      <c r="IZ77" s="38"/>
      <c r="JA77" s="38"/>
      <c r="JB77" s="38"/>
      <c r="JC77" s="38"/>
      <c r="JD77" s="38"/>
      <c r="JE77" s="38"/>
      <c r="JF77" s="38"/>
      <c r="JG77" s="38"/>
      <c r="JH77" s="38"/>
      <c r="JI77" s="38"/>
      <c r="JJ77" s="38"/>
      <c r="JK77" s="38"/>
      <c r="JL77" s="38"/>
      <c r="JM77" s="38"/>
      <c r="JN77" s="38"/>
      <c r="JO77" s="38"/>
      <c r="JP77" s="38"/>
      <c r="JQ77" s="38"/>
      <c r="JR77" s="38"/>
      <c r="JS77" s="38"/>
      <c r="JT77" s="38"/>
      <c r="JU77" s="38"/>
      <c r="JV77" s="38"/>
      <c r="JW77" s="38"/>
      <c r="JX77" s="38"/>
      <c r="JY77" s="38"/>
      <c r="JZ77" s="38"/>
      <c r="KA77" s="38"/>
      <c r="KB77" s="38"/>
      <c r="KC77" s="38"/>
      <c r="KD77" s="38"/>
      <c r="KE77" s="38"/>
      <c r="KF77" s="38"/>
      <c r="KG77" s="38"/>
      <c r="KH77" s="38"/>
      <c r="KI77" s="38"/>
      <c r="KJ77" s="38"/>
      <c r="KK77" s="38"/>
      <c r="KL77" s="38"/>
      <c r="KM77" s="38"/>
      <c r="KN77" s="38"/>
      <c r="KO77" s="38"/>
      <c r="KP77" s="38"/>
      <c r="KQ77" s="38"/>
      <c r="KR77" s="38"/>
      <c r="KS77" s="38"/>
      <c r="KT77" s="38"/>
      <c r="KU77" s="38"/>
      <c r="KV77" s="38"/>
      <c r="KW77" s="38"/>
      <c r="KX77" s="38"/>
      <c r="KY77" s="38"/>
      <c r="KZ77" s="38"/>
      <c r="LA77" s="38"/>
      <c r="LB77" s="38"/>
      <c r="LC77" s="38"/>
      <c r="LD77" s="38"/>
      <c r="LE77" s="38"/>
      <c r="LF77" s="38"/>
    </row>
    <row r="78" spans="1:318" s="33" customFormat="1" ht="15.75" thickBot="1">
      <c r="A78" s="38"/>
      <c r="B78" s="3"/>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126"/>
      <c r="AK78" s="39"/>
      <c r="AL78" s="39"/>
      <c r="AM78" s="39"/>
      <c r="AN78" s="39"/>
      <c r="AO78" s="39"/>
      <c r="AP78" s="39"/>
      <c r="AQ78" s="39"/>
      <c r="AR78" s="39"/>
      <c r="AS78" s="39"/>
      <c r="AT78" s="39"/>
      <c r="AU78" s="39"/>
      <c r="AV78" s="39"/>
      <c r="AW78" s="39"/>
      <c r="AX78" s="41"/>
      <c r="AY78" s="39"/>
      <c r="AZ78" s="39"/>
      <c r="BA78" s="39"/>
      <c r="BB78" s="39"/>
      <c r="BC78" s="39"/>
      <c r="BD78" s="39"/>
      <c r="BE78" s="39"/>
      <c r="BF78" s="39"/>
      <c r="BG78" s="39"/>
      <c r="BH78" s="39"/>
      <c r="BI78" s="39"/>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c r="EL78" s="38"/>
      <c r="EM78" s="38"/>
      <c r="EN78" s="38"/>
      <c r="EO78" s="38"/>
      <c r="EP78" s="38"/>
      <c r="EQ78" s="38"/>
      <c r="ER78" s="38"/>
      <c r="ES78" s="38"/>
      <c r="ET78" s="38"/>
      <c r="EU78" s="38"/>
      <c r="EV78" s="38"/>
      <c r="EW78" s="38"/>
      <c r="EX78" s="38"/>
      <c r="EY78" s="38"/>
      <c r="EZ78" s="38"/>
      <c r="FA78" s="38"/>
      <c r="FB78" s="38"/>
      <c r="FC78" s="38"/>
      <c r="FD78" s="38"/>
      <c r="FE78" s="38"/>
      <c r="FF78" s="38"/>
      <c r="FG78" s="38"/>
      <c r="FH78" s="38"/>
      <c r="FI78" s="38"/>
      <c r="FJ78" s="38"/>
      <c r="FK78" s="38"/>
      <c r="FL78" s="38"/>
      <c r="FM78" s="38"/>
      <c r="FN78" s="38"/>
      <c r="FO78" s="38"/>
      <c r="FP78" s="38"/>
      <c r="FQ78" s="38"/>
      <c r="FR78" s="38"/>
      <c r="FS78" s="38"/>
      <c r="FT78" s="38"/>
      <c r="FU78" s="38"/>
      <c r="FV78" s="38"/>
      <c r="FW78" s="38"/>
      <c r="FX78" s="38"/>
      <c r="FY78" s="38"/>
      <c r="FZ78" s="38"/>
      <c r="GA78" s="38"/>
      <c r="GB78" s="38"/>
      <c r="GC78" s="38"/>
      <c r="GD78" s="38"/>
      <c r="GE78" s="38"/>
      <c r="GF78" s="38"/>
      <c r="GG78" s="38"/>
      <c r="GH78" s="38"/>
      <c r="GI78" s="38"/>
      <c r="GJ78" s="38"/>
      <c r="GK78" s="38"/>
      <c r="GL78" s="38"/>
      <c r="GM78" s="38"/>
      <c r="GN78" s="38"/>
      <c r="GO78" s="38"/>
      <c r="GP78" s="38"/>
      <c r="GQ78" s="38"/>
      <c r="GR78" s="38"/>
      <c r="GS78" s="38"/>
      <c r="GT78" s="38"/>
      <c r="GU78" s="38"/>
      <c r="GV78" s="38"/>
      <c r="GW78" s="38"/>
      <c r="GX78" s="38"/>
      <c r="GY78" s="38"/>
      <c r="GZ78" s="38"/>
      <c r="HA78" s="38"/>
      <c r="HB78" s="38"/>
      <c r="HC78" s="38"/>
      <c r="HD78" s="38"/>
      <c r="HE78" s="38"/>
      <c r="HF78" s="38"/>
      <c r="HG78" s="38"/>
      <c r="HH78" s="38"/>
      <c r="HI78" s="38"/>
      <c r="HJ78" s="38"/>
      <c r="HK78" s="38"/>
      <c r="HL78" s="38"/>
      <c r="HM78" s="38"/>
      <c r="HN78" s="38"/>
      <c r="HO78" s="38"/>
      <c r="HP78" s="38"/>
      <c r="HQ78" s="38"/>
      <c r="HR78" s="38"/>
      <c r="HS78" s="38"/>
      <c r="HT78" s="38"/>
      <c r="HU78" s="38"/>
      <c r="HV78" s="38"/>
      <c r="HW78" s="38"/>
      <c r="HX78" s="38"/>
      <c r="HY78" s="38"/>
      <c r="HZ78" s="38"/>
      <c r="IA78" s="38"/>
      <c r="IB78" s="38"/>
      <c r="IC78" s="38"/>
      <c r="ID78" s="38"/>
      <c r="IE78" s="38"/>
      <c r="IF78" s="38"/>
      <c r="IG78" s="38"/>
      <c r="IH78" s="38"/>
      <c r="II78" s="38"/>
      <c r="IJ78" s="38"/>
      <c r="IK78" s="38"/>
      <c r="IL78" s="38"/>
      <c r="IM78" s="38"/>
      <c r="IN78" s="38"/>
      <c r="IO78" s="38"/>
      <c r="IP78" s="38"/>
      <c r="IQ78" s="38"/>
      <c r="IR78" s="38"/>
      <c r="IS78" s="38"/>
      <c r="IT78" s="38"/>
      <c r="IU78" s="38"/>
      <c r="IV78" s="38"/>
      <c r="IW78" s="38"/>
      <c r="IX78" s="38"/>
      <c r="IY78" s="38"/>
      <c r="IZ78" s="38"/>
      <c r="JA78" s="38"/>
      <c r="JB78" s="38"/>
      <c r="JC78" s="38"/>
      <c r="JD78" s="38"/>
      <c r="JE78" s="38"/>
      <c r="JF78" s="38"/>
      <c r="JG78" s="38"/>
      <c r="JH78" s="38"/>
      <c r="JI78" s="38"/>
      <c r="JJ78" s="38"/>
      <c r="JK78" s="38"/>
      <c r="JL78" s="38"/>
      <c r="JM78" s="38"/>
      <c r="JN78" s="38"/>
      <c r="JO78" s="38"/>
      <c r="JP78" s="38"/>
      <c r="JQ78" s="38"/>
      <c r="JR78" s="38"/>
      <c r="JS78" s="38"/>
      <c r="JT78" s="38"/>
      <c r="JU78" s="38"/>
      <c r="JV78" s="38"/>
      <c r="JW78" s="38"/>
      <c r="JX78" s="38"/>
      <c r="JY78" s="38"/>
      <c r="JZ78" s="38"/>
      <c r="KA78" s="38"/>
      <c r="KB78" s="38"/>
      <c r="KC78" s="38"/>
      <c r="KD78" s="38"/>
      <c r="KE78" s="38"/>
      <c r="KF78" s="38"/>
      <c r="KG78" s="38"/>
      <c r="KH78" s="38"/>
      <c r="KI78" s="38"/>
      <c r="KJ78" s="38"/>
      <c r="KK78" s="38"/>
      <c r="KL78" s="38"/>
      <c r="KM78" s="38"/>
      <c r="KN78" s="38"/>
      <c r="KO78" s="38"/>
      <c r="KP78" s="38"/>
      <c r="KQ78" s="38"/>
      <c r="KR78" s="38"/>
      <c r="KS78" s="38"/>
      <c r="KT78" s="38"/>
      <c r="KU78" s="38"/>
      <c r="KV78" s="38"/>
      <c r="KW78" s="38"/>
      <c r="KX78" s="38"/>
      <c r="KY78" s="38"/>
      <c r="KZ78" s="38"/>
      <c r="LA78" s="38"/>
      <c r="LB78" s="38"/>
      <c r="LC78" s="38"/>
      <c r="LD78" s="38"/>
      <c r="LE78" s="38"/>
      <c r="LF78" s="38"/>
    </row>
    <row r="79" spans="1:318" s="33" customFormat="1">
      <c r="A79" s="38"/>
      <c r="B79" s="21"/>
      <c r="C79" s="7" t="s">
        <v>60</v>
      </c>
      <c r="D79" s="103" t="str">
        <f>IFERROR(AVERAGE(D69:D77),"")</f>
        <v/>
      </c>
      <c r="E79" s="103" t="str">
        <f t="shared" ref="E79:L79" si="30">IFERROR(AVERAGE(E69:E77),"")</f>
        <v/>
      </c>
      <c r="F79" s="103" t="str">
        <f t="shared" si="30"/>
        <v/>
      </c>
      <c r="G79" s="103" t="str">
        <f t="shared" si="30"/>
        <v/>
      </c>
      <c r="H79" s="103" t="str">
        <f t="shared" si="30"/>
        <v/>
      </c>
      <c r="I79" s="103" t="str">
        <f t="shared" si="30"/>
        <v/>
      </c>
      <c r="J79" s="103" t="str">
        <f t="shared" si="30"/>
        <v/>
      </c>
      <c r="K79" s="103" t="str">
        <f t="shared" si="30"/>
        <v/>
      </c>
      <c r="L79" s="103" t="str">
        <f t="shared" si="30"/>
        <v/>
      </c>
      <c r="M79" s="40"/>
      <c r="N79" s="49"/>
      <c r="O79" s="7" t="s">
        <v>60</v>
      </c>
      <c r="P79" s="20" t="str">
        <f>IFERROR(AVERAGE(P69:P77),"")</f>
        <v/>
      </c>
      <c r="Q79" s="20" t="str">
        <f t="shared" ref="Q79:X79" si="31">IFERROR(AVERAGE(Q69:Q77),"")</f>
        <v/>
      </c>
      <c r="R79" s="20" t="str">
        <f t="shared" si="31"/>
        <v/>
      </c>
      <c r="S79" s="20" t="str">
        <f t="shared" si="31"/>
        <v/>
      </c>
      <c r="T79" s="20" t="str">
        <f t="shared" si="31"/>
        <v/>
      </c>
      <c r="U79" s="20" t="str">
        <f t="shared" si="31"/>
        <v/>
      </c>
      <c r="V79" s="20" t="str">
        <f t="shared" si="31"/>
        <v/>
      </c>
      <c r="W79" s="20" t="str">
        <f t="shared" si="31"/>
        <v/>
      </c>
      <c r="X79" s="20" t="str">
        <f t="shared" si="31"/>
        <v/>
      </c>
      <c r="Y79" s="40"/>
      <c r="Z79" s="49"/>
      <c r="AA79" s="7" t="s">
        <v>60</v>
      </c>
      <c r="AB79" s="20" t="str">
        <f>IFERROR(AVERAGE(AB69:AB76),"")</f>
        <v/>
      </c>
      <c r="AC79" s="20" t="str">
        <f t="shared" ref="AC79:AJ79" si="32">IFERROR(AVERAGE(AC69:AC76),"")</f>
        <v/>
      </c>
      <c r="AD79" s="20" t="str">
        <f t="shared" si="32"/>
        <v/>
      </c>
      <c r="AE79" s="20" t="str">
        <f t="shared" si="32"/>
        <v/>
      </c>
      <c r="AF79" s="20" t="str">
        <f t="shared" si="32"/>
        <v/>
      </c>
      <c r="AG79" s="20" t="str">
        <f t="shared" si="32"/>
        <v/>
      </c>
      <c r="AH79" s="20" t="str">
        <f t="shared" si="32"/>
        <v/>
      </c>
      <c r="AI79" s="20" t="str">
        <f t="shared" si="32"/>
        <v/>
      </c>
      <c r="AJ79" s="127" t="str">
        <f t="shared" si="32"/>
        <v/>
      </c>
      <c r="AK79" s="40"/>
      <c r="AL79" s="49"/>
      <c r="AM79" s="7" t="s">
        <v>60</v>
      </c>
      <c r="AN79" s="7" t="str">
        <f>IFERROR(AVERAGE(AN69:AN76),"")</f>
        <v/>
      </c>
      <c r="AO79" s="7" t="str">
        <f t="shared" ref="AO79:AV79" si="33">IFERROR(AVERAGE(AO69:AO76),"")</f>
        <v/>
      </c>
      <c r="AP79" s="7" t="str">
        <f t="shared" si="33"/>
        <v/>
      </c>
      <c r="AQ79" s="7" t="str">
        <f t="shared" si="33"/>
        <v/>
      </c>
      <c r="AR79" s="7" t="str">
        <f t="shared" si="33"/>
        <v/>
      </c>
      <c r="AS79" s="7" t="str">
        <f t="shared" si="33"/>
        <v/>
      </c>
      <c r="AT79" s="7" t="str">
        <f t="shared" si="33"/>
        <v/>
      </c>
      <c r="AU79" s="7" t="str">
        <f t="shared" si="33"/>
        <v/>
      </c>
      <c r="AV79" s="7" t="str">
        <f t="shared" si="33"/>
        <v/>
      </c>
      <c r="AW79" s="40"/>
      <c r="AX79" s="48"/>
      <c r="AY79" s="7" t="s">
        <v>60</v>
      </c>
      <c r="AZ79" s="7" t="str">
        <f>IFERROR(AVERAGE(AZ69:AZ76),"")</f>
        <v/>
      </c>
      <c r="BA79" s="7" t="str">
        <f t="shared" ref="BA79:BH79" si="34">IFERROR(AVERAGE(BA69:BA76),"")</f>
        <v/>
      </c>
      <c r="BB79" s="7" t="str">
        <f t="shared" si="34"/>
        <v/>
      </c>
      <c r="BC79" s="7" t="str">
        <f t="shared" si="34"/>
        <v/>
      </c>
      <c r="BD79" s="7" t="str">
        <f t="shared" si="34"/>
        <v/>
      </c>
      <c r="BE79" s="7" t="str">
        <f t="shared" si="34"/>
        <v/>
      </c>
      <c r="BF79" s="7" t="str">
        <f t="shared" si="34"/>
        <v/>
      </c>
      <c r="BG79" s="7" t="str">
        <f t="shared" si="34"/>
        <v/>
      </c>
      <c r="BH79" s="7" t="str">
        <f t="shared" si="34"/>
        <v/>
      </c>
      <c r="BI79" s="40"/>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c r="EL79" s="38"/>
      <c r="EM79" s="38"/>
      <c r="EN79" s="38"/>
      <c r="EO79" s="38"/>
      <c r="EP79" s="38"/>
      <c r="EQ79" s="38"/>
      <c r="ER79" s="38"/>
      <c r="ES79" s="38"/>
      <c r="ET79" s="38"/>
      <c r="EU79" s="38"/>
      <c r="EV79" s="38"/>
      <c r="EW79" s="38"/>
      <c r="EX79" s="38"/>
      <c r="EY79" s="38"/>
      <c r="EZ79" s="38"/>
      <c r="FA79" s="38"/>
      <c r="FB79" s="38"/>
      <c r="FC79" s="38"/>
      <c r="FD79" s="38"/>
      <c r="FE79" s="38"/>
      <c r="FF79" s="38"/>
      <c r="FG79" s="38"/>
      <c r="FH79" s="38"/>
      <c r="FI79" s="38"/>
      <c r="FJ79" s="38"/>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c r="GZ79" s="38"/>
      <c r="HA79" s="38"/>
      <c r="HB79" s="38"/>
      <c r="HC79" s="38"/>
      <c r="HD79" s="38"/>
      <c r="HE79" s="38"/>
      <c r="HF79" s="38"/>
      <c r="HG79" s="38"/>
      <c r="HH79" s="38"/>
      <c r="HI79" s="38"/>
      <c r="HJ79" s="38"/>
      <c r="HK79" s="38"/>
      <c r="HL79" s="38"/>
      <c r="HM79" s="38"/>
      <c r="HN79" s="38"/>
      <c r="HO79" s="38"/>
      <c r="HP79" s="38"/>
      <c r="HQ79" s="38"/>
      <c r="HR79" s="38"/>
      <c r="HS79" s="38"/>
      <c r="HT79" s="38"/>
      <c r="HU79" s="38"/>
      <c r="HV79" s="38"/>
      <c r="HW79" s="38"/>
      <c r="HX79" s="38"/>
      <c r="HY79" s="38"/>
      <c r="HZ79" s="38"/>
      <c r="IA79" s="38"/>
      <c r="IB79" s="38"/>
      <c r="IC79" s="38"/>
      <c r="ID79" s="38"/>
      <c r="IE79" s="38"/>
      <c r="IF79" s="38"/>
      <c r="IG79" s="38"/>
      <c r="IH79" s="38"/>
      <c r="II79" s="38"/>
      <c r="IJ79" s="38"/>
      <c r="IK79" s="38"/>
      <c r="IL79" s="38"/>
      <c r="IM79" s="38"/>
      <c r="IN79" s="38"/>
      <c r="IO79" s="38"/>
      <c r="IP79" s="38"/>
      <c r="IQ79" s="38"/>
      <c r="IR79" s="38"/>
      <c r="IS79" s="38"/>
      <c r="IT79" s="38"/>
      <c r="IU79" s="38"/>
      <c r="IV79" s="38"/>
      <c r="IW79" s="38"/>
      <c r="IX79" s="38"/>
      <c r="IY79" s="38"/>
      <c r="IZ79" s="38"/>
      <c r="JA79" s="38"/>
      <c r="JB79" s="38"/>
      <c r="JC79" s="38"/>
      <c r="JD79" s="38"/>
      <c r="JE79" s="38"/>
      <c r="JF79" s="38"/>
      <c r="JG79" s="38"/>
      <c r="JH79" s="38"/>
      <c r="JI79" s="38"/>
      <c r="JJ79" s="38"/>
      <c r="JK79" s="38"/>
      <c r="JL79" s="38"/>
      <c r="JM79" s="38"/>
      <c r="JN79" s="38"/>
      <c r="JO79" s="38"/>
      <c r="JP79" s="38"/>
      <c r="JQ79" s="38"/>
      <c r="JR79" s="38"/>
      <c r="JS79" s="38"/>
      <c r="JT79" s="38"/>
      <c r="JU79" s="38"/>
      <c r="JV79" s="38"/>
      <c r="JW79" s="38"/>
      <c r="JX79" s="38"/>
      <c r="JY79" s="38"/>
      <c r="JZ79" s="38"/>
      <c r="KA79" s="38"/>
      <c r="KB79" s="38"/>
      <c r="KC79" s="38"/>
      <c r="KD79" s="38"/>
      <c r="KE79" s="38"/>
      <c r="KF79" s="38"/>
      <c r="KG79" s="38"/>
      <c r="KH79" s="38"/>
      <c r="KI79" s="38"/>
      <c r="KJ79" s="38"/>
      <c r="KK79" s="38"/>
      <c r="KL79" s="38"/>
      <c r="KM79" s="38"/>
      <c r="KN79" s="38"/>
      <c r="KO79" s="38"/>
      <c r="KP79" s="38"/>
      <c r="KQ79" s="38"/>
      <c r="KR79" s="38"/>
      <c r="KS79" s="38"/>
      <c r="KT79" s="38"/>
      <c r="KU79" s="38"/>
      <c r="KV79" s="38"/>
      <c r="KW79" s="38"/>
      <c r="KX79" s="38"/>
      <c r="KY79" s="38"/>
      <c r="KZ79" s="38"/>
      <c r="LA79" s="38"/>
      <c r="LB79" s="38"/>
      <c r="LC79" s="38"/>
      <c r="LD79" s="38"/>
      <c r="LE79" s="38"/>
      <c r="LF79" s="38"/>
    </row>
    <row r="80" spans="1:318" s="33" customFormat="1" ht="15.75" thickBot="1">
      <c r="A80" s="38"/>
      <c r="B80" s="3"/>
      <c r="C80" s="6" t="s">
        <v>61</v>
      </c>
      <c r="D80" s="6">
        <f>SUM(D69:D76)</f>
        <v>0</v>
      </c>
      <c r="E80" s="6">
        <f>SUM(E69:E76)</f>
        <v>0</v>
      </c>
      <c r="F80" s="6">
        <f>SUM(F69:F76)</f>
        <v>0</v>
      </c>
      <c r="G80" s="6">
        <f t="shared" ref="G80:L80" si="35">SUM(G69:G76)</f>
        <v>0</v>
      </c>
      <c r="H80" s="6">
        <f t="shared" si="35"/>
        <v>0</v>
      </c>
      <c r="I80" s="6">
        <f t="shared" si="35"/>
        <v>0</v>
      </c>
      <c r="J80" s="6">
        <f t="shared" si="35"/>
        <v>0</v>
      </c>
      <c r="K80" s="6">
        <f t="shared" si="35"/>
        <v>0</v>
      </c>
      <c r="L80" s="6">
        <f t="shared" si="35"/>
        <v>0</v>
      </c>
      <c r="M80" s="38"/>
      <c r="N80" s="39"/>
      <c r="O80" s="6" t="s">
        <v>61</v>
      </c>
      <c r="P80" s="6">
        <f>SUM(P69:P76)</f>
        <v>0</v>
      </c>
      <c r="Q80" s="6">
        <f>SUM(Q69:Q76)</f>
        <v>0</v>
      </c>
      <c r="R80" s="6">
        <f>SUM(R69:R76)</f>
        <v>0</v>
      </c>
      <c r="S80" s="6">
        <f t="shared" ref="S80:X80" si="36">SUM(S69:S76)</f>
        <v>0</v>
      </c>
      <c r="T80" s="6">
        <f t="shared" si="36"/>
        <v>0</v>
      </c>
      <c r="U80" s="6">
        <f t="shared" si="36"/>
        <v>0</v>
      </c>
      <c r="V80" s="6">
        <f t="shared" si="36"/>
        <v>0</v>
      </c>
      <c r="W80" s="6">
        <f t="shared" si="36"/>
        <v>0</v>
      </c>
      <c r="X80" s="6">
        <f t="shared" si="36"/>
        <v>0</v>
      </c>
      <c r="Y80" s="38"/>
      <c r="Z80" s="39"/>
      <c r="AA80" s="6" t="s">
        <v>61</v>
      </c>
      <c r="AB80" s="6">
        <f>SUM(AB69:AB76)</f>
        <v>0</v>
      </c>
      <c r="AC80" s="6">
        <f>SUM(AC69:AC76)</f>
        <v>0</v>
      </c>
      <c r="AD80" s="6">
        <f>SUM(AD69:AD76)</f>
        <v>0</v>
      </c>
      <c r="AE80" s="6">
        <f t="shared" ref="AE80:AJ80" si="37">SUM(AE69:AE76)</f>
        <v>0</v>
      </c>
      <c r="AF80" s="6">
        <f t="shared" si="37"/>
        <v>0</v>
      </c>
      <c r="AG80" s="6">
        <f t="shared" si="37"/>
        <v>0</v>
      </c>
      <c r="AH80" s="6">
        <f t="shared" si="37"/>
        <v>0</v>
      </c>
      <c r="AI80" s="6">
        <f t="shared" si="37"/>
        <v>0</v>
      </c>
      <c r="AJ80" s="128">
        <f t="shared" si="37"/>
        <v>0</v>
      </c>
      <c r="AK80" s="38"/>
      <c r="AL80" s="39"/>
      <c r="AM80" s="6" t="s">
        <v>88</v>
      </c>
      <c r="AN80" s="6">
        <f>SUM(AN69:AN76)</f>
        <v>0</v>
      </c>
      <c r="AO80" s="6">
        <f>SUM(AO69:AO76)</f>
        <v>0</v>
      </c>
      <c r="AP80" s="6">
        <f>SUM(AP69:AP76)</f>
        <v>0</v>
      </c>
      <c r="AQ80" s="6">
        <f t="shared" ref="AQ80:AV80" si="38">SUM(AQ69:AQ76)</f>
        <v>0</v>
      </c>
      <c r="AR80" s="6">
        <f t="shared" si="38"/>
        <v>0</v>
      </c>
      <c r="AS80" s="6">
        <f t="shared" si="38"/>
        <v>0</v>
      </c>
      <c r="AT80" s="6">
        <f t="shared" si="38"/>
        <v>0</v>
      </c>
      <c r="AU80" s="6">
        <f t="shared" si="38"/>
        <v>0</v>
      </c>
      <c r="AV80" s="6">
        <f t="shared" si="38"/>
        <v>0</v>
      </c>
      <c r="AW80" s="38"/>
      <c r="AX80" s="41"/>
      <c r="AY80" s="6" t="s">
        <v>61</v>
      </c>
      <c r="AZ80" s="6">
        <f>SUM(AZ69:AZ76)</f>
        <v>0</v>
      </c>
      <c r="BA80" s="6">
        <f>SUM(BA69:BA76)</f>
        <v>0</v>
      </c>
      <c r="BB80" s="6">
        <f>SUM(BB69:BB76)</f>
        <v>0</v>
      </c>
      <c r="BC80" s="6">
        <f t="shared" ref="BC80:BH80" si="39">SUM(BC69:BC76)</f>
        <v>0</v>
      </c>
      <c r="BD80" s="6">
        <f t="shared" si="39"/>
        <v>0</v>
      </c>
      <c r="BE80" s="6">
        <f t="shared" si="39"/>
        <v>0</v>
      </c>
      <c r="BF80" s="6">
        <f t="shared" si="39"/>
        <v>0</v>
      </c>
      <c r="BG80" s="6">
        <f t="shared" si="39"/>
        <v>0</v>
      </c>
      <c r="BH80" s="6">
        <f t="shared" si="39"/>
        <v>0</v>
      </c>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c r="GZ80" s="38"/>
      <c r="HA80" s="38"/>
      <c r="HB80" s="38"/>
      <c r="HC80" s="38"/>
      <c r="HD80" s="38"/>
      <c r="HE80" s="38"/>
      <c r="HF80" s="38"/>
      <c r="HG80" s="38"/>
      <c r="HH80" s="38"/>
      <c r="HI80" s="38"/>
      <c r="HJ80" s="38"/>
      <c r="HK80" s="38"/>
      <c r="HL80" s="38"/>
      <c r="HM80" s="38"/>
      <c r="HN80" s="38"/>
      <c r="HO80" s="38"/>
      <c r="HP80" s="38"/>
      <c r="HQ80" s="38"/>
      <c r="HR80" s="38"/>
      <c r="HS80" s="38"/>
      <c r="HT80" s="38"/>
      <c r="HU80" s="38"/>
      <c r="HV80" s="38"/>
      <c r="HW80" s="38"/>
      <c r="HX80" s="38"/>
      <c r="HY80" s="38"/>
      <c r="HZ80" s="38"/>
      <c r="IA80" s="38"/>
      <c r="IB80" s="38"/>
      <c r="IC80" s="38"/>
      <c r="ID80" s="38"/>
      <c r="IE80" s="38"/>
      <c r="IF80" s="38"/>
      <c r="IG80" s="38"/>
      <c r="IH80" s="38"/>
      <c r="II80" s="38"/>
      <c r="IJ80" s="38"/>
      <c r="IK80" s="38"/>
      <c r="IL80" s="38"/>
      <c r="IM80" s="38"/>
      <c r="IN80" s="38"/>
      <c r="IO80" s="38"/>
      <c r="IP80" s="38"/>
      <c r="IQ80" s="38"/>
      <c r="IR80" s="38"/>
      <c r="IS80" s="38"/>
      <c r="IT80" s="38"/>
      <c r="IU80" s="38"/>
      <c r="IV80" s="38"/>
      <c r="IW80" s="38"/>
      <c r="IX80" s="38"/>
      <c r="IY80" s="38"/>
      <c r="IZ80" s="38"/>
      <c r="JA80" s="38"/>
      <c r="JB80" s="38"/>
      <c r="JC80" s="38"/>
      <c r="JD80" s="38"/>
      <c r="JE80" s="38"/>
      <c r="JF80" s="38"/>
      <c r="JG80" s="38"/>
      <c r="JH80" s="38"/>
      <c r="JI80" s="38"/>
      <c r="JJ80" s="38"/>
      <c r="JK80" s="38"/>
      <c r="JL80" s="38"/>
      <c r="JM80" s="38"/>
      <c r="JN80" s="38"/>
      <c r="JO80" s="38"/>
      <c r="JP80" s="38"/>
      <c r="JQ80" s="38"/>
      <c r="JR80" s="38"/>
      <c r="JS80" s="38"/>
      <c r="JT80" s="38"/>
      <c r="JU80" s="38"/>
      <c r="JV80" s="38"/>
      <c r="JW80" s="38"/>
      <c r="JX80" s="38"/>
      <c r="JY80" s="38"/>
      <c r="JZ80" s="38"/>
      <c r="KA80" s="38"/>
      <c r="KB80" s="38"/>
      <c r="KC80" s="38"/>
      <c r="KD80" s="38"/>
      <c r="KE80" s="38"/>
      <c r="KF80" s="38"/>
      <c r="KG80" s="38"/>
      <c r="KH80" s="38"/>
      <c r="KI80" s="38"/>
      <c r="KJ80" s="38"/>
      <c r="KK80" s="38"/>
      <c r="KL80" s="38"/>
      <c r="KM80" s="38"/>
      <c r="KN80" s="38"/>
      <c r="KO80" s="38"/>
      <c r="KP80" s="38"/>
      <c r="KQ80" s="38"/>
      <c r="KR80" s="38"/>
      <c r="KS80" s="38"/>
      <c r="KT80" s="38"/>
      <c r="KU80" s="38"/>
      <c r="KV80" s="38"/>
      <c r="KW80" s="38"/>
      <c r="KX80" s="38"/>
      <c r="KY80" s="38"/>
      <c r="KZ80" s="38"/>
      <c r="LA80" s="38"/>
      <c r="LB80" s="38"/>
      <c r="LC80" s="38"/>
      <c r="LD80" s="38"/>
      <c r="LE80" s="38"/>
      <c r="LF80" s="38"/>
    </row>
    <row r="81" spans="1:318" s="33" customFormat="1" ht="15.75" thickBot="1">
      <c r="A81" s="38"/>
      <c r="B81" s="29"/>
      <c r="C81" s="38"/>
      <c r="D81" s="255" t="s">
        <v>62</v>
      </c>
      <c r="E81" s="256"/>
      <c r="F81" s="256"/>
      <c r="G81" s="252" t="str">
        <f>IFERROR(IF((SUM(D$69:F$76) / (3*COUNT(D$69:F$76))) &gt;='Student Summary'!$K22, "YES", "NO"), "")</f>
        <v/>
      </c>
      <c r="H81" s="253"/>
      <c r="I81" s="40"/>
      <c r="J81" s="40"/>
      <c r="K81" s="40"/>
      <c r="L81" s="40"/>
      <c r="M81" s="38"/>
      <c r="N81" s="39"/>
      <c r="O81" s="38"/>
      <c r="P81" s="255" t="s">
        <v>62</v>
      </c>
      <c r="Q81" s="256"/>
      <c r="R81" s="256"/>
      <c r="S81" s="252" t="str">
        <f>IFERROR(IF((SUM(P$69:R$76) / (3*COUNT(P$69:R$76))) &gt;='Student Summary'!$K22, "YES", "NO"), "")</f>
        <v/>
      </c>
      <c r="T81" s="253"/>
      <c r="U81" s="40"/>
      <c r="V81" s="40"/>
      <c r="W81" s="40"/>
      <c r="X81" s="40"/>
      <c r="Y81" s="38"/>
      <c r="Z81" s="39"/>
      <c r="AA81" s="38"/>
      <c r="AB81" s="255" t="s">
        <v>62</v>
      </c>
      <c r="AC81" s="256"/>
      <c r="AD81" s="256"/>
      <c r="AE81" s="252" t="str">
        <f>IFERROR(IF((SUM(AB$69:AD$76) / (3*COUNT(AB$69:AD$76))) &gt;='Student Summary'!$K22, "YES", "NO"), "")</f>
        <v/>
      </c>
      <c r="AF81" s="253"/>
      <c r="AG81" s="40"/>
      <c r="AH81" s="40"/>
      <c r="AI81" s="40"/>
      <c r="AJ81" s="109"/>
      <c r="AK81" s="38"/>
      <c r="AL81" s="39"/>
      <c r="AM81" s="38"/>
      <c r="AN81" s="255" t="s">
        <v>62</v>
      </c>
      <c r="AO81" s="256"/>
      <c r="AP81" s="256"/>
      <c r="AQ81" s="252" t="str">
        <f>IFERROR(IF((SUM(AN$69:AP$76) / (3*COUNT(AN$69:AP$76))) &gt;='Student Summary'!$K22, "YES", "NO"), "")</f>
        <v/>
      </c>
      <c r="AR81" s="253"/>
      <c r="AS81" s="40"/>
      <c r="AT81" s="40"/>
      <c r="AU81" s="40"/>
      <c r="AV81" s="40"/>
      <c r="AW81" s="38"/>
      <c r="AX81" s="41"/>
      <c r="AY81" s="38"/>
      <c r="AZ81" s="255" t="s">
        <v>62</v>
      </c>
      <c r="BA81" s="256"/>
      <c r="BB81" s="256"/>
      <c r="BC81" s="252" t="str">
        <f>IFERROR(IF((SUM(AZ$69:BB$76) / (3*COUNT(AZ$69:BB$76))) &gt;='Student Summary'!$K22, "YES", "NO"), "")</f>
        <v/>
      </c>
      <c r="BD81" s="253"/>
      <c r="BE81" s="40"/>
      <c r="BF81" s="40"/>
      <c r="BG81" s="40"/>
      <c r="BH81" s="40"/>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c r="DB81" s="38"/>
      <c r="DC81" s="38"/>
      <c r="DD81" s="38"/>
      <c r="DE81" s="38"/>
      <c r="DF81" s="38"/>
      <c r="DG81" s="38"/>
      <c r="DH81" s="38"/>
      <c r="DI81" s="38"/>
      <c r="DJ81" s="38"/>
      <c r="DK81" s="38"/>
      <c r="DL81" s="38"/>
      <c r="DM81" s="38"/>
      <c r="DN81" s="38"/>
      <c r="DO81" s="38"/>
      <c r="DP81" s="38"/>
      <c r="DQ81" s="38"/>
      <c r="DR81" s="38"/>
      <c r="DS81" s="38"/>
      <c r="DT81" s="38"/>
      <c r="DU81" s="38"/>
      <c r="DV81" s="38"/>
      <c r="DW81" s="38"/>
      <c r="DX81" s="38"/>
      <c r="DY81" s="38"/>
      <c r="DZ81" s="38"/>
      <c r="EA81" s="38"/>
      <c r="EB81" s="38"/>
      <c r="EC81" s="38"/>
      <c r="ED81" s="38"/>
      <c r="EE81" s="38"/>
      <c r="EF81" s="38"/>
      <c r="EG81" s="38"/>
      <c r="EH81" s="38"/>
      <c r="EI81" s="38"/>
      <c r="EJ81" s="38"/>
      <c r="EK81" s="38"/>
      <c r="EL81" s="38"/>
      <c r="EM81" s="38"/>
      <c r="EN81" s="38"/>
      <c r="EO81" s="38"/>
      <c r="EP81" s="38"/>
      <c r="EQ81" s="38"/>
      <c r="ER81" s="38"/>
      <c r="ES81" s="38"/>
      <c r="ET81" s="38"/>
      <c r="EU81" s="38"/>
      <c r="EV81" s="38"/>
      <c r="EW81" s="38"/>
      <c r="EX81" s="38"/>
      <c r="EY81" s="38"/>
      <c r="EZ81" s="38"/>
      <c r="FA81" s="38"/>
      <c r="FB81" s="38"/>
      <c r="FC81" s="38"/>
      <c r="FD81" s="38"/>
      <c r="FE81" s="38"/>
      <c r="FF81" s="38"/>
      <c r="FG81" s="38"/>
      <c r="FH81" s="38"/>
      <c r="FI81" s="38"/>
      <c r="FJ81" s="38"/>
      <c r="FK81" s="38"/>
      <c r="FL81" s="38"/>
      <c r="FM81" s="38"/>
      <c r="FN81" s="38"/>
      <c r="FO81" s="38"/>
      <c r="FP81" s="38"/>
      <c r="FQ81" s="38"/>
      <c r="FR81" s="38"/>
      <c r="FS81" s="38"/>
      <c r="FT81" s="38"/>
      <c r="FU81" s="38"/>
      <c r="FV81" s="38"/>
      <c r="FW81" s="38"/>
      <c r="FX81" s="38"/>
      <c r="FY81" s="38"/>
      <c r="FZ81" s="38"/>
      <c r="GA81" s="38"/>
      <c r="GB81" s="38"/>
      <c r="GC81" s="38"/>
      <c r="GD81" s="38"/>
      <c r="GE81" s="38"/>
      <c r="GF81" s="38"/>
      <c r="GG81" s="38"/>
      <c r="GH81" s="38"/>
      <c r="GI81" s="38"/>
      <c r="GJ81" s="38"/>
      <c r="GK81" s="38"/>
      <c r="GL81" s="38"/>
      <c r="GM81" s="38"/>
      <c r="GN81" s="38"/>
      <c r="GO81" s="38"/>
      <c r="GP81" s="38"/>
      <c r="GQ81" s="38"/>
      <c r="GR81" s="38"/>
      <c r="GS81" s="38"/>
      <c r="GT81" s="38"/>
      <c r="GU81" s="38"/>
      <c r="GV81" s="38"/>
      <c r="GW81" s="38"/>
      <c r="GX81" s="38"/>
      <c r="GY81" s="38"/>
      <c r="GZ81" s="38"/>
      <c r="HA81" s="38"/>
      <c r="HB81" s="38"/>
      <c r="HC81" s="38"/>
      <c r="HD81" s="38"/>
      <c r="HE81" s="38"/>
      <c r="HF81" s="38"/>
      <c r="HG81" s="38"/>
      <c r="HH81" s="38"/>
      <c r="HI81" s="38"/>
      <c r="HJ81" s="38"/>
      <c r="HK81" s="38"/>
      <c r="HL81" s="38"/>
      <c r="HM81" s="38"/>
      <c r="HN81" s="38"/>
      <c r="HO81" s="38"/>
      <c r="HP81" s="38"/>
      <c r="HQ81" s="38"/>
      <c r="HR81" s="38"/>
      <c r="HS81" s="38"/>
      <c r="HT81" s="38"/>
      <c r="HU81" s="38"/>
      <c r="HV81" s="38"/>
      <c r="HW81" s="38"/>
      <c r="HX81" s="38"/>
      <c r="HY81" s="38"/>
      <c r="HZ81" s="38"/>
      <c r="IA81" s="38"/>
      <c r="IB81" s="38"/>
      <c r="IC81" s="38"/>
      <c r="ID81" s="38"/>
      <c r="IE81" s="38"/>
      <c r="IF81" s="38"/>
      <c r="IG81" s="38"/>
      <c r="IH81" s="38"/>
      <c r="II81" s="38"/>
      <c r="IJ81" s="38"/>
      <c r="IK81" s="38"/>
      <c r="IL81" s="38"/>
      <c r="IM81" s="38"/>
      <c r="IN81" s="38"/>
      <c r="IO81" s="38"/>
      <c r="IP81" s="38"/>
      <c r="IQ81" s="38"/>
      <c r="IR81" s="38"/>
      <c r="IS81" s="38"/>
      <c r="IT81" s="38"/>
      <c r="IU81" s="38"/>
      <c r="IV81" s="38"/>
      <c r="IW81" s="38"/>
      <c r="IX81" s="38"/>
      <c r="IY81" s="38"/>
      <c r="IZ81" s="38"/>
      <c r="JA81" s="38"/>
      <c r="JB81" s="38"/>
      <c r="JC81" s="38"/>
      <c r="JD81" s="38"/>
      <c r="JE81" s="38"/>
      <c r="JF81" s="38"/>
      <c r="JG81" s="38"/>
      <c r="JH81" s="38"/>
      <c r="JI81" s="38"/>
      <c r="JJ81" s="38"/>
      <c r="JK81" s="38"/>
      <c r="JL81" s="38"/>
      <c r="JM81" s="38"/>
      <c r="JN81" s="38"/>
      <c r="JO81" s="38"/>
      <c r="JP81" s="38"/>
      <c r="JQ81" s="38"/>
      <c r="JR81" s="38"/>
      <c r="JS81" s="38"/>
      <c r="JT81" s="38"/>
      <c r="JU81" s="38"/>
      <c r="JV81" s="38"/>
      <c r="JW81" s="38"/>
      <c r="JX81" s="38"/>
      <c r="JY81" s="38"/>
      <c r="JZ81" s="38"/>
      <c r="KA81" s="38"/>
      <c r="KB81" s="38"/>
      <c r="KC81" s="38"/>
      <c r="KD81" s="38"/>
      <c r="KE81" s="38"/>
      <c r="KF81" s="38"/>
      <c r="KG81" s="38"/>
      <c r="KH81" s="38"/>
      <c r="KI81" s="38"/>
      <c r="KJ81" s="38"/>
      <c r="KK81" s="38"/>
      <c r="KL81" s="38"/>
      <c r="KM81" s="38"/>
      <c r="KN81" s="38"/>
      <c r="KO81" s="38"/>
      <c r="KP81" s="38"/>
      <c r="KQ81" s="38"/>
      <c r="KR81" s="38"/>
      <c r="KS81" s="38"/>
      <c r="KT81" s="38"/>
      <c r="KU81" s="38"/>
      <c r="KV81" s="38"/>
      <c r="KW81" s="38"/>
      <c r="KX81" s="38"/>
      <c r="KY81" s="38"/>
      <c r="KZ81" s="38"/>
      <c r="LA81" s="38"/>
      <c r="LB81" s="38"/>
      <c r="LC81" s="38"/>
      <c r="LD81" s="38"/>
      <c r="LE81" s="38"/>
      <c r="LF81" s="38"/>
    </row>
    <row r="82" spans="1:318" s="33" customFormat="1" ht="15.75" thickBot="1">
      <c r="A82" s="38"/>
      <c r="B82" s="29"/>
      <c r="C82" s="38"/>
      <c r="D82" s="257" t="s">
        <v>63</v>
      </c>
      <c r="E82" s="258"/>
      <c r="F82" s="258"/>
      <c r="G82" s="252" t="str">
        <f>IFERROR(IF((SUM(D$69:F$76) / (3*COUNT(D$69:F$76))) &gt;='Student Summary'!$K23, "YES", "NO"), "")</f>
        <v/>
      </c>
      <c r="H82" s="253"/>
      <c r="I82" s="40"/>
      <c r="J82" s="40"/>
      <c r="K82" s="40"/>
      <c r="L82" s="40"/>
      <c r="M82" s="38"/>
      <c r="N82" s="38"/>
      <c r="O82" s="38"/>
      <c r="P82" s="257" t="s">
        <v>63</v>
      </c>
      <c r="Q82" s="258"/>
      <c r="R82" s="258"/>
      <c r="S82" s="252" t="str">
        <f>IFERROR(IF((SUM(P$69:R$76) / (3*COUNT(P$69:R$76))) &gt;='Student Summary'!$K23, "YES", "NO"), "")</f>
        <v/>
      </c>
      <c r="T82" s="253"/>
      <c r="U82" s="40"/>
      <c r="V82" s="40"/>
      <c r="W82" s="40"/>
      <c r="X82" s="40"/>
      <c r="Y82" s="38"/>
      <c r="Z82" s="38"/>
      <c r="AA82" s="38"/>
      <c r="AB82" s="257" t="s">
        <v>63</v>
      </c>
      <c r="AC82" s="258"/>
      <c r="AD82" s="258"/>
      <c r="AE82" s="252" t="str">
        <f>IFERROR(IF((SUM(AB$69:AD$76) / (3*COUNT(AB$69:AD$76))) &gt;='Student Summary'!$K23, "YES", "NO"), "")</f>
        <v/>
      </c>
      <c r="AF82" s="253"/>
      <c r="AG82" s="40"/>
      <c r="AH82" s="40"/>
      <c r="AI82" s="40"/>
      <c r="AJ82" s="109"/>
      <c r="AK82" s="38"/>
      <c r="AL82" s="38"/>
      <c r="AM82" s="38"/>
      <c r="AN82" s="257" t="s">
        <v>63</v>
      </c>
      <c r="AO82" s="258"/>
      <c r="AP82" s="258"/>
      <c r="AQ82" s="252" t="str">
        <f>IFERROR(IF((SUM(AN$69:AP$76) / (3*COUNT(AN$69:AP$76))) &gt;='Student Summary'!$K23, "YES", "NO"), "")</f>
        <v/>
      </c>
      <c r="AR82" s="253"/>
      <c r="AS82" s="40"/>
      <c r="AT82" s="40"/>
      <c r="AU82" s="40"/>
      <c r="AV82" s="40"/>
      <c r="AW82" s="38"/>
      <c r="AX82" s="38"/>
      <c r="AY82" s="38"/>
      <c r="AZ82" s="257" t="s">
        <v>63</v>
      </c>
      <c r="BA82" s="258"/>
      <c r="BB82" s="258"/>
      <c r="BC82" s="252" t="str">
        <f>IFERROR(IF((SUM(AZ$69:BB$76) / (3*COUNT(AZ$69:BB$76))) &gt;='Student Summary'!$K23, "YES", "NO"), "")</f>
        <v/>
      </c>
      <c r="BD82" s="253"/>
      <c r="BE82" s="40"/>
      <c r="BF82" s="40"/>
      <c r="BG82" s="40"/>
      <c r="BH82" s="40"/>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c r="DB82" s="38"/>
      <c r="DC82" s="38"/>
      <c r="DD82" s="38"/>
      <c r="DE82" s="38"/>
      <c r="DF82" s="38"/>
      <c r="DG82" s="38"/>
      <c r="DH82" s="38"/>
      <c r="DI82" s="38"/>
      <c r="DJ82" s="38"/>
      <c r="DK82" s="38"/>
      <c r="DL82" s="38"/>
      <c r="DM82" s="38"/>
      <c r="DN82" s="38"/>
      <c r="DO82" s="38"/>
      <c r="DP82" s="38"/>
      <c r="DQ82" s="38"/>
      <c r="DR82" s="38"/>
      <c r="DS82" s="38"/>
      <c r="DT82" s="38"/>
      <c r="DU82" s="38"/>
      <c r="DV82" s="38"/>
      <c r="DW82" s="38"/>
      <c r="DX82" s="38"/>
      <c r="DY82" s="38"/>
      <c r="DZ82" s="38"/>
      <c r="EA82" s="38"/>
      <c r="EB82" s="38"/>
      <c r="EC82" s="38"/>
      <c r="ED82" s="38"/>
      <c r="EE82" s="38"/>
      <c r="EF82" s="38"/>
      <c r="EG82" s="38"/>
      <c r="EH82" s="38"/>
      <c r="EI82" s="38"/>
      <c r="EJ82" s="38"/>
      <c r="EK82" s="38"/>
      <c r="EL82" s="38"/>
      <c r="EM82" s="38"/>
      <c r="EN82" s="38"/>
      <c r="EO82" s="38"/>
      <c r="EP82" s="38"/>
      <c r="EQ82" s="38"/>
      <c r="ER82" s="38"/>
      <c r="ES82" s="38"/>
      <c r="ET82" s="38"/>
      <c r="EU82" s="38"/>
      <c r="EV82" s="38"/>
      <c r="EW82" s="38"/>
      <c r="EX82" s="38"/>
      <c r="EY82" s="38"/>
      <c r="EZ82" s="38"/>
      <c r="FA82" s="38"/>
      <c r="FB82" s="38"/>
      <c r="FC82" s="38"/>
      <c r="FD82" s="38"/>
      <c r="FE82" s="38"/>
      <c r="FF82" s="38"/>
      <c r="FG82" s="38"/>
      <c r="FH82" s="38"/>
      <c r="FI82" s="38"/>
      <c r="FJ82" s="38"/>
      <c r="FK82" s="38"/>
      <c r="FL82" s="38"/>
      <c r="FM82" s="38"/>
      <c r="FN82" s="38"/>
      <c r="FO82" s="38"/>
      <c r="FP82" s="38"/>
      <c r="FQ82" s="38"/>
      <c r="FR82" s="38"/>
      <c r="FS82" s="38"/>
      <c r="FT82" s="38"/>
      <c r="FU82" s="38"/>
      <c r="FV82" s="38"/>
      <c r="FW82" s="38"/>
      <c r="FX82" s="38"/>
      <c r="FY82" s="38"/>
      <c r="FZ82" s="38"/>
      <c r="GA82" s="38"/>
      <c r="GB82" s="38"/>
      <c r="GC82" s="38"/>
      <c r="GD82" s="38"/>
      <c r="GE82" s="38"/>
      <c r="GF82" s="38"/>
      <c r="GG82" s="38"/>
      <c r="GH82" s="38"/>
      <c r="GI82" s="38"/>
      <c r="GJ82" s="38"/>
      <c r="GK82" s="38"/>
      <c r="GL82" s="38"/>
      <c r="GM82" s="38"/>
      <c r="GN82" s="38"/>
      <c r="GO82" s="38"/>
      <c r="GP82" s="38"/>
      <c r="GQ82" s="38"/>
      <c r="GR82" s="38"/>
      <c r="GS82" s="38"/>
      <c r="GT82" s="38"/>
      <c r="GU82" s="38"/>
      <c r="GV82" s="38"/>
      <c r="GW82" s="38"/>
      <c r="GX82" s="38"/>
      <c r="GY82" s="38"/>
      <c r="GZ82" s="38"/>
      <c r="HA82" s="38"/>
      <c r="HB82" s="38"/>
      <c r="HC82" s="38"/>
      <c r="HD82" s="38"/>
      <c r="HE82" s="38"/>
      <c r="HF82" s="38"/>
      <c r="HG82" s="38"/>
      <c r="HH82" s="38"/>
      <c r="HI82" s="38"/>
      <c r="HJ82" s="38"/>
      <c r="HK82" s="38"/>
      <c r="HL82" s="38"/>
      <c r="HM82" s="38"/>
      <c r="HN82" s="38"/>
      <c r="HO82" s="38"/>
      <c r="HP82" s="38"/>
      <c r="HQ82" s="38"/>
      <c r="HR82" s="38"/>
      <c r="HS82" s="38"/>
      <c r="HT82" s="38"/>
      <c r="HU82" s="38"/>
      <c r="HV82" s="38"/>
      <c r="HW82" s="38"/>
      <c r="HX82" s="38"/>
      <c r="HY82" s="38"/>
      <c r="HZ82" s="38"/>
      <c r="IA82" s="38"/>
      <c r="IB82" s="38"/>
      <c r="IC82" s="38"/>
      <c r="ID82" s="38"/>
      <c r="IE82" s="38"/>
      <c r="IF82" s="38"/>
      <c r="IG82" s="38"/>
      <c r="IH82" s="38"/>
      <c r="II82" s="38"/>
      <c r="IJ82" s="38"/>
      <c r="IK82" s="38"/>
      <c r="IL82" s="38"/>
      <c r="IM82" s="38"/>
      <c r="IN82" s="38"/>
      <c r="IO82" s="38"/>
      <c r="IP82" s="38"/>
      <c r="IQ82" s="38"/>
      <c r="IR82" s="38"/>
      <c r="IS82" s="38"/>
      <c r="IT82" s="38"/>
      <c r="IU82" s="38"/>
      <c r="IV82" s="38"/>
      <c r="IW82" s="38"/>
      <c r="IX82" s="38"/>
      <c r="IY82" s="38"/>
      <c r="IZ82" s="38"/>
      <c r="JA82" s="38"/>
      <c r="JB82" s="38"/>
      <c r="JC82" s="38"/>
      <c r="JD82" s="38"/>
      <c r="JE82" s="38"/>
      <c r="JF82" s="38"/>
      <c r="JG82" s="38"/>
      <c r="JH82" s="38"/>
      <c r="JI82" s="38"/>
      <c r="JJ82" s="38"/>
      <c r="JK82" s="38"/>
      <c r="JL82" s="38"/>
      <c r="JM82" s="38"/>
      <c r="JN82" s="38"/>
      <c r="JO82" s="38"/>
      <c r="JP82" s="38"/>
      <c r="JQ82" s="38"/>
      <c r="JR82" s="38"/>
      <c r="JS82" s="38"/>
      <c r="JT82" s="38"/>
      <c r="JU82" s="38"/>
      <c r="JV82" s="38"/>
      <c r="JW82" s="38"/>
      <c r="JX82" s="38"/>
      <c r="JY82" s="38"/>
      <c r="JZ82" s="38"/>
      <c r="KA82" s="38"/>
      <c r="KB82" s="38"/>
      <c r="KC82" s="38"/>
      <c r="KD82" s="38"/>
      <c r="KE82" s="38"/>
      <c r="KF82" s="38"/>
      <c r="KG82" s="38"/>
      <c r="KH82" s="38"/>
      <c r="KI82" s="38"/>
      <c r="KJ82" s="38"/>
      <c r="KK82" s="38"/>
      <c r="KL82" s="38"/>
      <c r="KM82" s="38"/>
      <c r="KN82" s="38"/>
      <c r="KO82" s="38"/>
      <c r="KP82" s="38"/>
      <c r="KQ82" s="38"/>
      <c r="KR82" s="38"/>
      <c r="KS82" s="38"/>
      <c r="KT82" s="38"/>
      <c r="KU82" s="38"/>
      <c r="KV82" s="38"/>
      <c r="KW82" s="38"/>
      <c r="KX82" s="38"/>
      <c r="KY82" s="38"/>
      <c r="KZ82" s="38"/>
      <c r="LA82" s="38"/>
      <c r="LB82" s="38"/>
      <c r="LC82" s="38"/>
      <c r="LD82" s="38"/>
      <c r="LE82" s="38"/>
      <c r="LF82" s="38"/>
    </row>
    <row r="83" spans="1:318" s="33" customFormat="1" ht="15.75" thickBot="1">
      <c r="A83" s="38"/>
      <c r="B83" s="29"/>
      <c r="C83" s="38"/>
      <c r="D83" s="257" t="s">
        <v>64</v>
      </c>
      <c r="E83" s="258"/>
      <c r="F83" s="258"/>
      <c r="G83" s="252" t="str">
        <f>IFERROR(IF((SUM(D$69:F$76) / (3*COUNT(D$69:F$76))) &gt;='Student Summary'!$K24, "YES", "NO"), "")</f>
        <v/>
      </c>
      <c r="H83" s="253"/>
      <c r="I83" s="40"/>
      <c r="J83" s="40"/>
      <c r="K83" s="40"/>
      <c r="L83" s="40"/>
      <c r="M83" s="38"/>
      <c r="N83" s="38"/>
      <c r="O83" s="38"/>
      <c r="P83" s="257" t="s">
        <v>64</v>
      </c>
      <c r="Q83" s="258"/>
      <c r="R83" s="258"/>
      <c r="S83" s="252" t="str">
        <f>IFERROR(IF((SUM(P$69:R$76) / (3*COUNT(P$69:R$76))) &gt;='Student Summary'!$K24, "YES", "NO"), "")</f>
        <v/>
      </c>
      <c r="T83" s="253"/>
      <c r="U83" s="40"/>
      <c r="V83" s="40"/>
      <c r="W83" s="40"/>
      <c r="X83" s="40"/>
      <c r="Y83" s="38"/>
      <c r="Z83" s="38"/>
      <c r="AA83" s="38"/>
      <c r="AB83" s="257" t="s">
        <v>64</v>
      </c>
      <c r="AC83" s="258"/>
      <c r="AD83" s="258"/>
      <c r="AE83" s="252" t="str">
        <f>IFERROR(IF((SUM(AB$69:AD$76) / (3*COUNT(AB$69:AD$76))) &gt;='Student Summary'!$K24, "YES", "NO"), "")</f>
        <v/>
      </c>
      <c r="AF83" s="253"/>
      <c r="AG83" s="40"/>
      <c r="AH83" s="40"/>
      <c r="AI83" s="40"/>
      <c r="AJ83" s="109"/>
      <c r="AK83" s="38"/>
      <c r="AL83" s="38"/>
      <c r="AM83" s="38"/>
      <c r="AN83" s="257" t="s">
        <v>64</v>
      </c>
      <c r="AO83" s="258"/>
      <c r="AP83" s="258"/>
      <c r="AQ83" s="252" t="str">
        <f>IFERROR(IF((SUM(AN$69:AP$76) / (3*COUNT(AN$69:AP$76))) &gt;='Student Summary'!$K24, "YES", "NO"), "")</f>
        <v/>
      </c>
      <c r="AR83" s="253"/>
      <c r="AS83" s="40"/>
      <c r="AT83" s="40"/>
      <c r="AU83" s="40"/>
      <c r="AV83" s="40"/>
      <c r="AW83" s="38"/>
      <c r="AX83" s="38"/>
      <c r="AY83" s="38"/>
      <c r="AZ83" s="257" t="s">
        <v>64</v>
      </c>
      <c r="BA83" s="258"/>
      <c r="BB83" s="258"/>
      <c r="BC83" s="252" t="str">
        <f>IFERROR(IF((SUM(AZ$69:BB$76) / (3*COUNT(AZ$69:BB$76))) &gt;='Student Summary'!$K24, "YES", "NO"), "")</f>
        <v/>
      </c>
      <c r="BD83" s="253"/>
      <c r="BE83" s="40"/>
      <c r="BF83" s="40"/>
      <c r="BG83" s="40"/>
      <c r="BH83" s="40"/>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c r="DB83" s="38"/>
      <c r="DC83" s="38"/>
      <c r="DD83" s="38"/>
      <c r="DE83" s="38"/>
      <c r="DF83" s="38"/>
      <c r="DG83" s="38"/>
      <c r="DH83" s="38"/>
      <c r="DI83" s="38"/>
      <c r="DJ83" s="38"/>
      <c r="DK83" s="38"/>
      <c r="DL83" s="38"/>
      <c r="DM83" s="38"/>
      <c r="DN83" s="38"/>
      <c r="DO83" s="38"/>
      <c r="DP83" s="38"/>
      <c r="DQ83" s="38"/>
      <c r="DR83" s="38"/>
      <c r="DS83" s="38"/>
      <c r="DT83" s="38"/>
      <c r="DU83" s="38"/>
      <c r="DV83" s="38"/>
      <c r="DW83" s="38"/>
      <c r="DX83" s="38"/>
      <c r="DY83" s="38"/>
      <c r="DZ83" s="38"/>
      <c r="EA83" s="38"/>
      <c r="EB83" s="38"/>
      <c r="EC83" s="38"/>
      <c r="ED83" s="38"/>
      <c r="EE83" s="38"/>
      <c r="EF83" s="38"/>
      <c r="EG83" s="38"/>
      <c r="EH83" s="38"/>
      <c r="EI83" s="38"/>
      <c r="EJ83" s="38"/>
      <c r="EK83" s="38"/>
      <c r="EL83" s="38"/>
      <c r="EM83" s="38"/>
      <c r="EN83" s="38"/>
      <c r="EO83" s="38"/>
      <c r="EP83" s="38"/>
      <c r="EQ83" s="38"/>
      <c r="ER83" s="38"/>
      <c r="ES83" s="38"/>
      <c r="ET83" s="38"/>
      <c r="EU83" s="38"/>
      <c r="EV83" s="38"/>
      <c r="EW83" s="38"/>
      <c r="EX83" s="38"/>
      <c r="EY83" s="38"/>
      <c r="EZ83" s="38"/>
      <c r="FA83" s="38"/>
      <c r="FB83" s="38"/>
      <c r="FC83" s="38"/>
      <c r="FD83" s="38"/>
      <c r="FE83" s="38"/>
      <c r="FF83" s="38"/>
      <c r="FG83" s="38"/>
      <c r="FH83" s="38"/>
      <c r="FI83" s="38"/>
      <c r="FJ83" s="38"/>
      <c r="FK83" s="38"/>
      <c r="FL83" s="38"/>
      <c r="FM83" s="38"/>
      <c r="FN83" s="38"/>
      <c r="FO83" s="38"/>
      <c r="FP83" s="38"/>
      <c r="FQ83" s="38"/>
      <c r="FR83" s="38"/>
      <c r="FS83" s="38"/>
      <c r="FT83" s="38"/>
      <c r="FU83" s="38"/>
      <c r="FV83" s="38"/>
      <c r="FW83" s="38"/>
      <c r="FX83" s="38"/>
      <c r="FY83" s="38"/>
      <c r="FZ83" s="38"/>
      <c r="GA83" s="38"/>
      <c r="GB83" s="38"/>
      <c r="GC83" s="38"/>
      <c r="GD83" s="38"/>
      <c r="GE83" s="38"/>
      <c r="GF83" s="38"/>
      <c r="GG83" s="38"/>
      <c r="GH83" s="38"/>
      <c r="GI83" s="38"/>
      <c r="GJ83" s="38"/>
      <c r="GK83" s="38"/>
      <c r="GL83" s="38"/>
      <c r="GM83" s="38"/>
      <c r="GN83" s="38"/>
      <c r="GO83" s="38"/>
      <c r="GP83" s="38"/>
      <c r="GQ83" s="38"/>
      <c r="GR83" s="38"/>
      <c r="GS83" s="38"/>
      <c r="GT83" s="38"/>
      <c r="GU83" s="38"/>
      <c r="GV83" s="38"/>
      <c r="GW83" s="38"/>
      <c r="GX83" s="38"/>
      <c r="GY83" s="38"/>
      <c r="GZ83" s="38"/>
      <c r="HA83" s="38"/>
      <c r="HB83" s="38"/>
      <c r="HC83" s="38"/>
      <c r="HD83" s="38"/>
      <c r="HE83" s="38"/>
      <c r="HF83" s="38"/>
      <c r="HG83" s="38"/>
      <c r="HH83" s="38"/>
      <c r="HI83" s="38"/>
      <c r="HJ83" s="38"/>
      <c r="HK83" s="38"/>
      <c r="HL83" s="38"/>
      <c r="HM83" s="38"/>
      <c r="HN83" s="38"/>
      <c r="HO83" s="38"/>
      <c r="HP83" s="38"/>
      <c r="HQ83" s="38"/>
      <c r="HR83" s="38"/>
      <c r="HS83" s="38"/>
      <c r="HT83" s="38"/>
      <c r="HU83" s="38"/>
      <c r="HV83" s="38"/>
      <c r="HW83" s="38"/>
      <c r="HX83" s="38"/>
      <c r="HY83" s="38"/>
      <c r="HZ83" s="38"/>
      <c r="IA83" s="38"/>
      <c r="IB83" s="38"/>
      <c r="IC83" s="38"/>
      <c r="ID83" s="38"/>
      <c r="IE83" s="38"/>
      <c r="IF83" s="38"/>
      <c r="IG83" s="38"/>
      <c r="IH83" s="38"/>
      <c r="II83" s="38"/>
      <c r="IJ83" s="38"/>
      <c r="IK83" s="38"/>
      <c r="IL83" s="38"/>
      <c r="IM83" s="38"/>
      <c r="IN83" s="38"/>
      <c r="IO83" s="38"/>
      <c r="IP83" s="38"/>
      <c r="IQ83" s="38"/>
      <c r="IR83" s="38"/>
      <c r="IS83" s="38"/>
      <c r="IT83" s="38"/>
      <c r="IU83" s="38"/>
      <c r="IV83" s="38"/>
      <c r="IW83" s="38"/>
      <c r="IX83" s="38"/>
      <c r="IY83" s="38"/>
      <c r="IZ83" s="38"/>
      <c r="JA83" s="38"/>
      <c r="JB83" s="38"/>
      <c r="JC83" s="38"/>
      <c r="JD83" s="38"/>
      <c r="JE83" s="38"/>
      <c r="JF83" s="38"/>
      <c r="JG83" s="38"/>
      <c r="JH83" s="38"/>
      <c r="JI83" s="38"/>
      <c r="JJ83" s="38"/>
      <c r="JK83" s="38"/>
      <c r="JL83" s="38"/>
      <c r="JM83" s="38"/>
      <c r="JN83" s="38"/>
      <c r="JO83" s="38"/>
      <c r="JP83" s="38"/>
      <c r="JQ83" s="38"/>
      <c r="JR83" s="38"/>
      <c r="JS83" s="38"/>
      <c r="JT83" s="38"/>
      <c r="JU83" s="38"/>
      <c r="JV83" s="38"/>
      <c r="JW83" s="38"/>
      <c r="JX83" s="38"/>
      <c r="JY83" s="38"/>
      <c r="JZ83" s="38"/>
      <c r="KA83" s="38"/>
      <c r="KB83" s="38"/>
      <c r="KC83" s="38"/>
      <c r="KD83" s="38"/>
      <c r="KE83" s="38"/>
      <c r="KF83" s="38"/>
      <c r="KG83" s="38"/>
      <c r="KH83" s="38"/>
      <c r="KI83" s="38"/>
      <c r="KJ83" s="38"/>
      <c r="KK83" s="38"/>
      <c r="KL83" s="38"/>
      <c r="KM83" s="38"/>
      <c r="KN83" s="38"/>
      <c r="KO83" s="38"/>
      <c r="KP83" s="38"/>
      <c r="KQ83" s="38"/>
      <c r="KR83" s="38"/>
      <c r="KS83" s="38"/>
      <c r="KT83" s="38"/>
      <c r="KU83" s="38"/>
      <c r="KV83" s="38"/>
      <c r="KW83" s="38"/>
      <c r="KX83" s="38"/>
      <c r="KY83" s="38"/>
      <c r="KZ83" s="38"/>
      <c r="LA83" s="38"/>
      <c r="LB83" s="38"/>
      <c r="LC83" s="38"/>
      <c r="LD83" s="38"/>
      <c r="LE83" s="38"/>
      <c r="LF83" s="38"/>
    </row>
    <row r="84" spans="1:318" ht="15.75" thickBot="1">
      <c r="A84" s="38"/>
      <c r="B84" s="29"/>
      <c r="C84" s="38"/>
      <c r="D84" s="259" t="s">
        <v>65</v>
      </c>
      <c r="E84" s="260"/>
      <c r="F84" s="260"/>
      <c r="G84" s="252" t="str">
        <f>IFERROR(IF((SUM(D$69:F$76) / (3*COUNT(D$69:F$76))) &gt;='Student Summary'!$K25, "YES", "NO"), "")</f>
        <v/>
      </c>
      <c r="H84" s="253"/>
      <c r="I84" s="40"/>
      <c r="J84" s="40"/>
      <c r="K84" s="40"/>
      <c r="L84" s="40"/>
      <c r="M84" s="38"/>
      <c r="N84" s="38"/>
      <c r="O84" s="38"/>
      <c r="P84" s="259" t="s">
        <v>65</v>
      </c>
      <c r="Q84" s="260"/>
      <c r="R84" s="260"/>
      <c r="S84" s="252" t="str">
        <f>IFERROR(IF((SUM(P$69:R$76) / (3*COUNT(P$69:R$76))) &gt;='Student Summary'!$K25, "YES", "NO"), "")</f>
        <v/>
      </c>
      <c r="T84" s="253"/>
      <c r="U84" s="40"/>
      <c r="V84" s="40"/>
      <c r="W84" s="40"/>
      <c r="X84" s="40"/>
      <c r="Y84" s="38"/>
      <c r="Z84" s="38"/>
      <c r="AA84" s="38"/>
      <c r="AB84" s="259" t="s">
        <v>65</v>
      </c>
      <c r="AC84" s="260"/>
      <c r="AD84" s="260"/>
      <c r="AE84" s="252" t="str">
        <f>IFERROR(IF((SUM(AB$69:AD$76) / (3*COUNT(AB$69:AD$76))) &gt;='Student Summary'!$K25, "YES", "NO"), "")</f>
        <v/>
      </c>
      <c r="AF84" s="253"/>
      <c r="AG84" s="40"/>
      <c r="AH84" s="40"/>
      <c r="AI84" s="40"/>
      <c r="AJ84" s="109"/>
      <c r="AK84" s="38"/>
      <c r="AL84" s="38"/>
      <c r="AM84" s="38"/>
      <c r="AN84" s="259" t="s">
        <v>65</v>
      </c>
      <c r="AO84" s="260"/>
      <c r="AP84" s="260"/>
      <c r="AQ84" s="252" t="str">
        <f>IFERROR(IF((SUM(AN$69:AP$76) / (3*COUNT(AN$69:AP$76))) &gt;='Student Summary'!$K25, "YES", "NO"), "")</f>
        <v/>
      </c>
      <c r="AR84" s="253"/>
      <c r="AS84" s="40"/>
      <c r="AT84" s="40"/>
      <c r="AU84" s="40"/>
      <c r="AV84" s="40"/>
      <c r="AW84" s="38"/>
      <c r="AX84" s="38"/>
      <c r="AY84" s="38"/>
      <c r="AZ84" s="259" t="s">
        <v>65</v>
      </c>
      <c r="BA84" s="260"/>
      <c r="BB84" s="260"/>
      <c r="BC84" s="252" t="str">
        <f>IFERROR(IF((SUM(AZ$69:BB$76) / (3*COUNT(AZ$69:BB$76))) &gt;='Student Summary'!$K25, "YES", "NO"), "")</f>
        <v/>
      </c>
      <c r="BD84" s="253"/>
      <c r="BE84" s="40"/>
      <c r="BF84" s="40"/>
      <c r="BG84" s="40"/>
      <c r="BH84" s="40"/>
      <c r="BI84" s="38"/>
    </row>
    <row r="85" spans="1:318">
      <c r="A85" s="38"/>
      <c r="B85" s="3"/>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264"/>
      <c r="AG85" s="264"/>
      <c r="AH85" s="264"/>
      <c r="AI85" s="264"/>
      <c r="AJ85" s="264"/>
      <c r="AK85" s="264"/>
      <c r="AL85" s="264"/>
      <c r="AM85" s="264"/>
      <c r="AN85" s="264"/>
      <c r="AO85" s="264"/>
      <c r="AP85" s="264"/>
      <c r="AQ85" s="264"/>
      <c r="AR85" s="264"/>
      <c r="AS85" s="264"/>
      <c r="AT85" s="264"/>
      <c r="AU85" s="264"/>
      <c r="AV85" s="264"/>
      <c r="AW85" s="264"/>
      <c r="AX85" s="264"/>
      <c r="AY85" s="264"/>
      <c r="AZ85" s="264"/>
      <c r="BA85" s="264"/>
      <c r="BB85" s="264"/>
      <c r="BC85" s="264"/>
      <c r="BD85" s="264"/>
      <c r="BE85" s="264"/>
      <c r="BF85" s="264"/>
      <c r="BG85" s="264"/>
      <c r="BH85" s="264"/>
      <c r="BI85" s="264"/>
    </row>
    <row r="86" spans="1:318" ht="23.25">
      <c r="A86" s="38"/>
      <c r="B86" s="30"/>
      <c r="C86" s="261" t="s">
        <v>89</v>
      </c>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1"/>
      <c r="AC86" s="261"/>
      <c r="AD86" s="261"/>
      <c r="AE86" s="261"/>
      <c r="AF86" s="261"/>
      <c r="AG86" s="261"/>
      <c r="AH86" s="261"/>
      <c r="AI86" s="261"/>
      <c r="AJ86" s="261"/>
      <c r="AK86" s="261"/>
      <c r="AL86" s="261"/>
      <c r="AM86" s="261"/>
      <c r="AN86" s="261"/>
      <c r="AO86" s="261"/>
      <c r="AP86" s="261"/>
      <c r="AQ86" s="261"/>
      <c r="AR86" s="261"/>
      <c r="AS86" s="261"/>
      <c r="AT86" s="261"/>
      <c r="AU86" s="261"/>
      <c r="AV86" s="261"/>
      <c r="AW86" s="261"/>
      <c r="AX86" s="261"/>
      <c r="AY86" s="261"/>
      <c r="AZ86" s="261"/>
      <c r="BA86" s="261"/>
      <c r="BB86" s="261"/>
      <c r="BC86" s="261"/>
      <c r="BD86" s="261"/>
      <c r="BE86" s="261"/>
      <c r="BF86" s="261"/>
      <c r="BG86" s="261"/>
      <c r="BH86" s="261"/>
      <c r="BI86" s="261"/>
    </row>
    <row r="87" spans="1:318" s="60" customFormat="1" ht="21">
      <c r="A87" s="59"/>
      <c r="B87" s="254" t="s">
        <v>90</v>
      </c>
      <c r="C87" s="254"/>
      <c r="D87" s="254"/>
      <c r="E87" s="254"/>
      <c r="F87" s="254"/>
      <c r="G87" s="254"/>
      <c r="H87" s="254"/>
      <c r="I87" s="254"/>
      <c r="J87" s="254"/>
      <c r="K87" s="254"/>
      <c r="L87" s="254"/>
      <c r="M87" s="254"/>
      <c r="N87" s="254" t="s">
        <v>91</v>
      </c>
      <c r="O87" s="254"/>
      <c r="P87" s="254"/>
      <c r="Q87" s="254"/>
      <c r="R87" s="254"/>
      <c r="S87" s="254"/>
      <c r="T87" s="254"/>
      <c r="U87" s="254"/>
      <c r="V87" s="254"/>
      <c r="W87" s="254"/>
      <c r="X87" s="254"/>
      <c r="Y87" s="254"/>
      <c r="Z87" s="254" t="s">
        <v>92</v>
      </c>
      <c r="AA87" s="254"/>
      <c r="AB87" s="254"/>
      <c r="AC87" s="254"/>
      <c r="AD87" s="254"/>
      <c r="AE87" s="254"/>
      <c r="AF87" s="254"/>
      <c r="AG87" s="254"/>
      <c r="AH87" s="254"/>
      <c r="AI87" s="254"/>
      <c r="AJ87" s="254"/>
      <c r="AK87" s="254"/>
      <c r="AL87" s="254" t="s">
        <v>93</v>
      </c>
      <c r="AM87" s="254"/>
      <c r="AN87" s="254"/>
      <c r="AO87" s="254"/>
      <c r="AP87" s="254"/>
      <c r="AQ87" s="254"/>
      <c r="AR87" s="254"/>
      <c r="AS87" s="254"/>
      <c r="AT87" s="254"/>
      <c r="AU87" s="254"/>
      <c r="AV87" s="254"/>
      <c r="AW87" s="254"/>
      <c r="AX87" s="254" t="s">
        <v>94</v>
      </c>
      <c r="AY87" s="254"/>
      <c r="AZ87" s="254"/>
      <c r="BA87" s="254"/>
      <c r="BB87" s="254"/>
      <c r="BC87" s="254"/>
      <c r="BD87" s="254"/>
      <c r="BE87" s="254"/>
      <c r="BF87" s="254"/>
      <c r="BG87" s="254"/>
      <c r="BH87" s="254"/>
      <c r="BI87" s="254"/>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row>
    <row r="88" spans="1:318">
      <c r="A88" s="38"/>
      <c r="B88" s="10"/>
      <c r="C88" s="9"/>
      <c r="D88" s="9" t="s">
        <v>42</v>
      </c>
      <c r="E88" s="9" t="s">
        <v>43</v>
      </c>
      <c r="F88" s="9" t="s">
        <v>72</v>
      </c>
      <c r="G88" s="9" t="s">
        <v>45</v>
      </c>
      <c r="H88" s="9" t="s">
        <v>46</v>
      </c>
      <c r="I88" s="9" t="s">
        <v>47</v>
      </c>
      <c r="J88" s="9" t="s">
        <v>48</v>
      </c>
      <c r="K88" s="9" t="s">
        <v>49</v>
      </c>
      <c r="L88" s="9" t="s">
        <v>50</v>
      </c>
      <c r="M88" s="9" t="s">
        <v>51</v>
      </c>
      <c r="N88" s="43"/>
      <c r="O88" s="9"/>
      <c r="P88" s="9" t="s">
        <v>52</v>
      </c>
      <c r="Q88" s="9" t="s">
        <v>73</v>
      </c>
      <c r="R88" s="9" t="s">
        <v>72</v>
      </c>
      <c r="S88" s="9" t="s">
        <v>45</v>
      </c>
      <c r="T88" s="9" t="s">
        <v>46</v>
      </c>
      <c r="U88" s="9" t="s">
        <v>47</v>
      </c>
      <c r="V88" s="9" t="s">
        <v>48</v>
      </c>
      <c r="W88" s="9" t="s">
        <v>49</v>
      </c>
      <c r="X88" s="9" t="s">
        <v>50</v>
      </c>
      <c r="Y88" s="9" t="s">
        <v>51</v>
      </c>
      <c r="Z88" s="43"/>
      <c r="AA88" s="9"/>
      <c r="AB88" s="9" t="s">
        <v>52</v>
      </c>
      <c r="AC88" s="9" t="s">
        <v>73</v>
      </c>
      <c r="AD88" s="9" t="s">
        <v>72</v>
      </c>
      <c r="AE88" s="9" t="s">
        <v>45</v>
      </c>
      <c r="AF88" s="9" t="s">
        <v>46</v>
      </c>
      <c r="AG88" s="9" t="s">
        <v>47</v>
      </c>
      <c r="AH88" s="9" t="s">
        <v>48</v>
      </c>
      <c r="AI88" s="9" t="s">
        <v>49</v>
      </c>
      <c r="AJ88" s="105" t="s">
        <v>50</v>
      </c>
      <c r="AK88" s="9" t="s">
        <v>51</v>
      </c>
      <c r="AL88" s="43"/>
      <c r="AM88" s="9"/>
      <c r="AN88" s="9" t="s">
        <v>42</v>
      </c>
      <c r="AO88" s="9" t="s">
        <v>43</v>
      </c>
      <c r="AP88" s="9" t="s">
        <v>44</v>
      </c>
      <c r="AQ88" s="9" t="s">
        <v>45</v>
      </c>
      <c r="AR88" s="9" t="s">
        <v>46</v>
      </c>
      <c r="AS88" s="9" t="s">
        <v>47</v>
      </c>
      <c r="AT88" s="9" t="s">
        <v>48</v>
      </c>
      <c r="AU88" s="9" t="s">
        <v>49</v>
      </c>
      <c r="AV88" s="9" t="s">
        <v>50</v>
      </c>
      <c r="AW88" s="9" t="s">
        <v>51</v>
      </c>
      <c r="AX88" s="46"/>
      <c r="AY88" s="9"/>
      <c r="AZ88" s="9" t="s">
        <v>42</v>
      </c>
      <c r="BA88" s="9" t="s">
        <v>43</v>
      </c>
      <c r="BB88" s="9" t="s">
        <v>44</v>
      </c>
      <c r="BC88" s="9" t="s">
        <v>45</v>
      </c>
      <c r="BD88" s="9" t="s">
        <v>46</v>
      </c>
      <c r="BE88" s="9" t="s">
        <v>47</v>
      </c>
      <c r="BF88" s="9" t="s">
        <v>48</v>
      </c>
      <c r="BG88" s="9" t="s">
        <v>49</v>
      </c>
      <c r="BH88" s="9" t="s">
        <v>50</v>
      </c>
      <c r="BI88" s="9" t="s">
        <v>51</v>
      </c>
    </row>
    <row r="89" spans="1:318" ht="3" customHeight="1">
      <c r="A89" s="38"/>
      <c r="B89" s="12"/>
      <c r="C89" s="11"/>
      <c r="D89" s="11"/>
      <c r="E89" s="11"/>
      <c r="F89" s="11"/>
      <c r="G89" s="11"/>
      <c r="H89" s="11"/>
      <c r="I89" s="11"/>
      <c r="J89" s="11"/>
      <c r="K89" s="11"/>
      <c r="L89" s="11"/>
      <c r="M89" s="11"/>
      <c r="N89" s="44"/>
      <c r="O89" s="11"/>
      <c r="P89" s="11"/>
      <c r="Q89" s="11"/>
      <c r="R89" s="11"/>
      <c r="S89" s="11"/>
      <c r="T89" s="11"/>
      <c r="U89" s="11"/>
      <c r="V89" s="11"/>
      <c r="W89" s="11"/>
      <c r="X89" s="11"/>
      <c r="Y89" s="11"/>
      <c r="Z89" s="44"/>
      <c r="AA89" s="11"/>
      <c r="AB89" s="11"/>
      <c r="AC89" s="11"/>
      <c r="AD89" s="11"/>
      <c r="AE89" s="11"/>
      <c r="AF89" s="11"/>
      <c r="AG89" s="11"/>
      <c r="AH89" s="11"/>
      <c r="AI89" s="11"/>
      <c r="AJ89" s="106"/>
      <c r="AK89" s="11"/>
      <c r="AL89" s="44"/>
      <c r="AM89" s="11"/>
      <c r="AN89" s="11"/>
      <c r="AO89" s="11"/>
      <c r="AP89" s="11"/>
      <c r="AQ89" s="11"/>
      <c r="AR89" s="11"/>
      <c r="AS89" s="11"/>
      <c r="AT89" s="11"/>
      <c r="AU89" s="11"/>
      <c r="AV89" s="11"/>
      <c r="AW89" s="11"/>
      <c r="AX89" s="47"/>
      <c r="AY89" s="11"/>
      <c r="AZ89" s="11"/>
      <c r="BA89" s="11"/>
      <c r="BB89" s="11"/>
      <c r="BC89" s="11"/>
      <c r="BD89" s="11"/>
      <c r="BE89" s="11"/>
      <c r="BF89" s="11"/>
      <c r="BG89" s="11"/>
      <c r="BH89" s="11"/>
      <c r="BI89" s="11"/>
    </row>
    <row r="90" spans="1:318">
      <c r="A90" s="38"/>
      <c r="B90" s="3"/>
      <c r="C90" s="13" t="s">
        <v>53</v>
      </c>
      <c r="D90" s="135"/>
      <c r="E90" s="135"/>
      <c r="F90" s="135"/>
      <c r="G90" s="135"/>
      <c r="H90" s="135"/>
      <c r="I90" s="135"/>
      <c r="J90" s="135"/>
      <c r="K90" s="135"/>
      <c r="L90" s="135"/>
      <c r="M90" s="1"/>
      <c r="N90" s="39"/>
      <c r="O90" s="13" t="s">
        <v>53</v>
      </c>
      <c r="P90" s="135"/>
      <c r="Q90" s="135"/>
      <c r="R90" s="135"/>
      <c r="S90" s="135"/>
      <c r="T90" s="135"/>
      <c r="U90" s="135"/>
      <c r="V90" s="135"/>
      <c r="W90" s="135"/>
      <c r="X90" s="135"/>
      <c r="Y90" s="1"/>
      <c r="Z90" s="39"/>
      <c r="AA90" s="13" t="s">
        <v>53</v>
      </c>
      <c r="AB90" s="135"/>
      <c r="AC90" s="135"/>
      <c r="AD90" s="135"/>
      <c r="AE90" s="135"/>
      <c r="AF90" s="135"/>
      <c r="AG90" s="135"/>
      <c r="AH90" s="135"/>
      <c r="AI90" s="135"/>
      <c r="AJ90" s="135"/>
      <c r="AK90" s="1"/>
      <c r="AL90" s="39"/>
      <c r="AM90" s="13" t="s">
        <v>53</v>
      </c>
      <c r="AN90" s="135"/>
      <c r="AO90" s="135"/>
      <c r="AP90" s="135"/>
      <c r="AQ90" s="135"/>
      <c r="AR90" s="135"/>
      <c r="AS90" s="135"/>
      <c r="AT90" s="135"/>
      <c r="AU90" s="135"/>
      <c r="AV90" s="135"/>
      <c r="AW90" s="1"/>
      <c r="AX90" s="41"/>
      <c r="AY90" s="13" t="s">
        <v>53</v>
      </c>
      <c r="AZ90" s="135"/>
      <c r="BA90" s="135"/>
      <c r="BB90" s="135"/>
      <c r="BC90" s="135"/>
      <c r="BD90" s="135"/>
      <c r="BE90" s="135"/>
      <c r="BF90" s="135"/>
      <c r="BG90" s="135"/>
      <c r="BH90" s="135"/>
      <c r="BI90" s="1"/>
    </row>
    <row r="91" spans="1:318">
      <c r="A91" s="38"/>
      <c r="B91" s="3"/>
      <c r="C91" s="13" t="s">
        <v>54</v>
      </c>
      <c r="D91" s="135"/>
      <c r="E91" s="135"/>
      <c r="F91" s="135"/>
      <c r="G91" s="135"/>
      <c r="H91" s="135"/>
      <c r="I91" s="135"/>
      <c r="J91" s="135"/>
      <c r="K91" s="135"/>
      <c r="L91" s="135"/>
      <c r="M91" s="1"/>
      <c r="N91" s="39"/>
      <c r="O91" s="13" t="s">
        <v>54</v>
      </c>
      <c r="P91" s="135"/>
      <c r="Q91" s="135"/>
      <c r="R91" s="135"/>
      <c r="S91" s="135"/>
      <c r="T91" s="135"/>
      <c r="U91" s="135"/>
      <c r="V91" s="135"/>
      <c r="W91" s="135"/>
      <c r="X91" s="135"/>
      <c r="Y91" s="1"/>
      <c r="Z91" s="39"/>
      <c r="AA91" s="13" t="s">
        <v>54</v>
      </c>
      <c r="AB91" s="135"/>
      <c r="AC91" s="135"/>
      <c r="AD91" s="135"/>
      <c r="AE91" s="135"/>
      <c r="AF91" s="135"/>
      <c r="AG91" s="135"/>
      <c r="AH91" s="135"/>
      <c r="AI91" s="135"/>
      <c r="AJ91" s="135"/>
      <c r="AK91" s="1"/>
      <c r="AL91" s="39"/>
      <c r="AM91" s="13" t="s">
        <v>54</v>
      </c>
      <c r="AN91" s="135"/>
      <c r="AO91" s="135"/>
      <c r="AP91" s="135"/>
      <c r="AQ91" s="135"/>
      <c r="AR91" s="135"/>
      <c r="AS91" s="135"/>
      <c r="AT91" s="135"/>
      <c r="AU91" s="135"/>
      <c r="AV91" s="135"/>
      <c r="AW91" s="1"/>
      <c r="AX91" s="41"/>
      <c r="AY91" s="13" t="s">
        <v>54</v>
      </c>
      <c r="AZ91" s="135"/>
      <c r="BA91" s="135"/>
      <c r="BB91" s="135"/>
      <c r="BC91" s="135"/>
      <c r="BD91" s="135"/>
      <c r="BE91" s="135"/>
      <c r="BF91" s="135"/>
      <c r="BG91" s="135"/>
      <c r="BH91" s="135"/>
      <c r="BI91" s="1"/>
    </row>
    <row r="92" spans="1:318">
      <c r="A92" s="38"/>
      <c r="B92" s="3"/>
      <c r="C92" s="13" t="s">
        <v>55</v>
      </c>
      <c r="D92" s="135"/>
      <c r="E92" s="135"/>
      <c r="F92" s="135"/>
      <c r="G92" s="135"/>
      <c r="H92" s="135"/>
      <c r="I92" s="135"/>
      <c r="J92" s="135"/>
      <c r="K92" s="135"/>
      <c r="L92" s="135"/>
      <c r="M92" s="1"/>
      <c r="N92" s="39"/>
      <c r="O92" s="13" t="s">
        <v>55</v>
      </c>
      <c r="P92" s="135"/>
      <c r="Q92" s="135"/>
      <c r="R92" s="135"/>
      <c r="S92" s="135"/>
      <c r="T92" s="135"/>
      <c r="U92" s="135"/>
      <c r="V92" s="135"/>
      <c r="W92" s="135"/>
      <c r="X92" s="135"/>
      <c r="Y92" s="1"/>
      <c r="Z92" s="39"/>
      <c r="AA92" s="13" t="s">
        <v>55</v>
      </c>
      <c r="AB92" s="135"/>
      <c r="AC92" s="135"/>
      <c r="AD92" s="135"/>
      <c r="AE92" s="135"/>
      <c r="AF92" s="135"/>
      <c r="AG92" s="135"/>
      <c r="AH92" s="135"/>
      <c r="AI92" s="135"/>
      <c r="AJ92" s="135"/>
      <c r="AK92" s="1"/>
      <c r="AL92" s="39"/>
      <c r="AM92" s="13" t="s">
        <v>55</v>
      </c>
      <c r="AN92" s="135"/>
      <c r="AO92" s="135"/>
      <c r="AP92" s="135"/>
      <c r="AQ92" s="135"/>
      <c r="AR92" s="135"/>
      <c r="AS92" s="135"/>
      <c r="AT92" s="135"/>
      <c r="AU92" s="135"/>
      <c r="AV92" s="135"/>
      <c r="AW92" s="1"/>
      <c r="AX92" s="41"/>
      <c r="AY92" s="13" t="s">
        <v>55</v>
      </c>
      <c r="AZ92" s="135"/>
      <c r="BA92" s="135"/>
      <c r="BB92" s="135"/>
      <c r="BC92" s="135"/>
      <c r="BD92" s="135"/>
      <c r="BE92" s="135"/>
      <c r="BF92" s="135"/>
      <c r="BG92" s="135"/>
      <c r="BH92" s="135"/>
      <c r="BI92" s="1"/>
    </row>
    <row r="93" spans="1:318">
      <c r="A93" s="38"/>
      <c r="B93" s="3"/>
      <c r="C93" s="13" t="s">
        <v>56</v>
      </c>
      <c r="D93" s="135"/>
      <c r="E93" s="135"/>
      <c r="F93" s="135"/>
      <c r="G93" s="135"/>
      <c r="H93" s="135"/>
      <c r="I93" s="135"/>
      <c r="J93" s="135"/>
      <c r="K93" s="135"/>
      <c r="L93" s="135"/>
      <c r="M93" s="1"/>
      <c r="N93" s="39"/>
      <c r="O93" s="13" t="s">
        <v>56</v>
      </c>
      <c r="P93" s="135"/>
      <c r="Q93" s="135"/>
      <c r="R93" s="135"/>
      <c r="S93" s="135"/>
      <c r="T93" s="135"/>
      <c r="U93" s="135"/>
      <c r="V93" s="135"/>
      <c r="W93" s="135"/>
      <c r="X93" s="135"/>
      <c r="Y93" s="1"/>
      <c r="Z93" s="39"/>
      <c r="AA93" s="13" t="s">
        <v>56</v>
      </c>
      <c r="AB93" s="135"/>
      <c r="AC93" s="135"/>
      <c r="AD93" s="135"/>
      <c r="AE93" s="135"/>
      <c r="AF93" s="135"/>
      <c r="AG93" s="135"/>
      <c r="AH93" s="135"/>
      <c r="AI93" s="135"/>
      <c r="AJ93" s="135"/>
      <c r="AK93" s="1"/>
      <c r="AL93" s="39"/>
      <c r="AM93" s="13" t="s">
        <v>56</v>
      </c>
      <c r="AN93" s="135"/>
      <c r="AO93" s="135"/>
      <c r="AP93" s="135"/>
      <c r="AQ93" s="135"/>
      <c r="AR93" s="135"/>
      <c r="AS93" s="135"/>
      <c r="AT93" s="135"/>
      <c r="AU93" s="135"/>
      <c r="AV93" s="135"/>
      <c r="AW93" s="1"/>
      <c r="AX93" s="41"/>
      <c r="AY93" s="13" t="s">
        <v>56</v>
      </c>
      <c r="AZ93" s="135"/>
      <c r="BA93" s="135"/>
      <c r="BB93" s="135"/>
      <c r="BC93" s="135"/>
      <c r="BD93" s="135"/>
      <c r="BE93" s="135"/>
      <c r="BF93" s="135"/>
      <c r="BG93" s="135"/>
      <c r="BH93" s="135"/>
      <c r="BI93" s="1"/>
    </row>
    <row r="94" spans="1:318">
      <c r="A94" s="38"/>
      <c r="B94" s="3"/>
      <c r="C94" s="13" t="str">
        <f>'Student Summary'!$H$13</f>
        <v>Group</v>
      </c>
      <c r="D94" s="135"/>
      <c r="E94" s="135"/>
      <c r="F94" s="135"/>
      <c r="G94" s="135"/>
      <c r="H94" s="135"/>
      <c r="I94" s="135"/>
      <c r="J94" s="135"/>
      <c r="K94" s="135"/>
      <c r="L94" s="135"/>
      <c r="M94" s="1"/>
      <c r="N94" s="39"/>
      <c r="O94" s="13" t="str">
        <f>'Student Summary'!$H$13</f>
        <v>Group</v>
      </c>
      <c r="P94" s="135"/>
      <c r="Q94" s="135"/>
      <c r="R94" s="135"/>
      <c r="S94" s="135"/>
      <c r="T94" s="135"/>
      <c r="U94" s="135"/>
      <c r="V94" s="135"/>
      <c r="W94" s="135"/>
      <c r="X94" s="135"/>
      <c r="Y94" s="1"/>
      <c r="Z94" s="39"/>
      <c r="AA94" s="13" t="str">
        <f>'Student Summary'!$H$13</f>
        <v>Group</v>
      </c>
      <c r="AB94" s="135"/>
      <c r="AC94" s="135"/>
      <c r="AD94" s="135"/>
      <c r="AE94" s="135"/>
      <c r="AF94" s="135"/>
      <c r="AG94" s="135"/>
      <c r="AH94" s="135"/>
      <c r="AI94" s="135"/>
      <c r="AJ94" s="135"/>
      <c r="AK94" s="1"/>
      <c r="AL94" s="39"/>
      <c r="AM94" s="13" t="str">
        <f>'Student Summary'!$H$13</f>
        <v>Group</v>
      </c>
      <c r="AN94" s="135"/>
      <c r="AO94" s="135"/>
      <c r="AP94" s="135"/>
      <c r="AQ94" s="135"/>
      <c r="AR94" s="135"/>
      <c r="AS94" s="135"/>
      <c r="AT94" s="135"/>
      <c r="AU94" s="135"/>
      <c r="AV94" s="135"/>
      <c r="AW94" s="1"/>
      <c r="AX94" s="41"/>
      <c r="AY94" s="13" t="str">
        <f>'Student Summary'!$H$13</f>
        <v>Group</v>
      </c>
      <c r="AZ94" s="135"/>
      <c r="BA94" s="135"/>
      <c r="BB94" s="135"/>
      <c r="BC94" s="135"/>
      <c r="BD94" s="135"/>
      <c r="BE94" s="135"/>
      <c r="BF94" s="135"/>
      <c r="BG94" s="135"/>
      <c r="BH94" s="135"/>
      <c r="BI94" s="1"/>
    </row>
    <row r="95" spans="1:318">
      <c r="A95" s="38"/>
      <c r="B95" s="3"/>
      <c r="C95" s="13" t="s">
        <v>12</v>
      </c>
      <c r="D95" s="135"/>
      <c r="E95" s="135"/>
      <c r="F95" s="135"/>
      <c r="G95" s="135"/>
      <c r="H95" s="135"/>
      <c r="I95" s="135"/>
      <c r="J95" s="135"/>
      <c r="K95" s="135"/>
      <c r="L95" s="135"/>
      <c r="M95" s="1"/>
      <c r="N95" s="39"/>
      <c r="O95" s="13"/>
      <c r="P95" s="135"/>
      <c r="Q95" s="135"/>
      <c r="R95" s="135"/>
      <c r="S95" s="135"/>
      <c r="T95" s="135"/>
      <c r="U95" s="135"/>
      <c r="V95" s="135"/>
      <c r="W95" s="135"/>
      <c r="X95" s="135"/>
      <c r="Y95" s="1"/>
      <c r="Z95" s="39"/>
      <c r="AA95" s="13" t="s">
        <v>12</v>
      </c>
      <c r="AB95" s="135"/>
      <c r="AC95" s="135"/>
      <c r="AD95" s="135"/>
      <c r="AE95" s="135"/>
      <c r="AF95" s="135"/>
      <c r="AG95" s="135"/>
      <c r="AH95" s="135"/>
      <c r="AI95" s="135"/>
      <c r="AJ95" s="135"/>
      <c r="AK95" s="1"/>
      <c r="AL95" s="39"/>
      <c r="AM95" s="13" t="s">
        <v>12</v>
      </c>
      <c r="AN95" s="135"/>
      <c r="AO95" s="135"/>
      <c r="AP95" s="135"/>
      <c r="AQ95" s="135"/>
      <c r="AR95" s="135"/>
      <c r="AS95" s="135"/>
      <c r="AT95" s="135"/>
      <c r="AU95" s="135"/>
      <c r="AV95" s="135"/>
      <c r="AW95" s="1"/>
      <c r="AX95" s="41"/>
      <c r="AY95" s="13" t="s">
        <v>12</v>
      </c>
      <c r="AZ95" s="135"/>
      <c r="BA95" s="135"/>
      <c r="BB95" s="135"/>
      <c r="BC95" s="135"/>
      <c r="BD95" s="135"/>
      <c r="BE95" s="135"/>
      <c r="BF95" s="135"/>
      <c r="BG95" s="135"/>
      <c r="BH95" s="135"/>
      <c r="BI95" s="1"/>
    </row>
    <row r="96" spans="1:318">
      <c r="A96" s="38"/>
      <c r="B96" s="3"/>
      <c r="C96" s="13" t="s">
        <v>57</v>
      </c>
      <c r="D96" s="135"/>
      <c r="E96" s="135"/>
      <c r="F96" s="135"/>
      <c r="G96" s="135"/>
      <c r="H96" s="135"/>
      <c r="I96" s="135"/>
      <c r="J96" s="135"/>
      <c r="K96" s="135"/>
      <c r="L96" s="135"/>
      <c r="M96" s="1"/>
      <c r="N96" s="39"/>
      <c r="O96" s="13"/>
      <c r="P96" s="135"/>
      <c r="Q96" s="135"/>
      <c r="R96" s="135"/>
      <c r="S96" s="135"/>
      <c r="T96" s="135"/>
      <c r="U96" s="135"/>
      <c r="V96" s="135"/>
      <c r="W96" s="135"/>
      <c r="X96" s="135"/>
      <c r="Y96" s="1"/>
      <c r="Z96" s="39"/>
      <c r="AA96" s="13" t="s">
        <v>57</v>
      </c>
      <c r="AB96" s="135"/>
      <c r="AC96" s="135"/>
      <c r="AD96" s="135"/>
      <c r="AE96" s="135"/>
      <c r="AF96" s="135"/>
      <c r="AG96" s="135"/>
      <c r="AH96" s="135"/>
      <c r="AI96" s="135"/>
      <c r="AJ96" s="135"/>
      <c r="AK96" s="1"/>
      <c r="AL96" s="39"/>
      <c r="AM96" s="13" t="s">
        <v>57</v>
      </c>
      <c r="AN96" s="135"/>
      <c r="AO96" s="135"/>
      <c r="AP96" s="135"/>
      <c r="AQ96" s="135"/>
      <c r="AR96" s="135"/>
      <c r="AS96" s="135"/>
      <c r="AT96" s="135"/>
      <c r="AU96" s="135"/>
      <c r="AV96" s="135"/>
      <c r="AW96" s="1"/>
      <c r="AX96" s="41"/>
      <c r="AY96" s="13" t="s">
        <v>57</v>
      </c>
      <c r="AZ96" s="135"/>
      <c r="BA96" s="135"/>
      <c r="BB96" s="135"/>
      <c r="BC96" s="135"/>
      <c r="BD96" s="135"/>
      <c r="BE96" s="135"/>
      <c r="BF96" s="135"/>
      <c r="BG96" s="135"/>
      <c r="BH96" s="135"/>
      <c r="BI96" s="1"/>
    </row>
    <row r="97" spans="1:318">
      <c r="A97" s="38"/>
      <c r="B97" s="3"/>
      <c r="C97" s="13" t="s">
        <v>58</v>
      </c>
      <c r="D97" s="135"/>
      <c r="E97" s="135"/>
      <c r="F97" s="135"/>
      <c r="G97" s="135"/>
      <c r="H97" s="135"/>
      <c r="I97" s="135"/>
      <c r="J97" s="135"/>
      <c r="K97" s="135"/>
      <c r="L97" s="135"/>
      <c r="M97" s="1"/>
      <c r="N97" s="39"/>
      <c r="O97" s="13"/>
      <c r="P97" s="135"/>
      <c r="Q97" s="135"/>
      <c r="R97" s="135"/>
      <c r="S97" s="135"/>
      <c r="T97" s="135"/>
      <c r="U97" s="135"/>
      <c r="V97" s="135"/>
      <c r="W97" s="135"/>
      <c r="X97" s="135"/>
      <c r="Y97" s="1"/>
      <c r="Z97" s="39"/>
      <c r="AA97" s="13" t="s">
        <v>58</v>
      </c>
      <c r="AB97" s="135"/>
      <c r="AC97" s="135"/>
      <c r="AD97" s="135"/>
      <c r="AE97" s="135"/>
      <c r="AF97" s="135"/>
      <c r="AG97" s="135"/>
      <c r="AH97" s="135"/>
      <c r="AI97" s="135"/>
      <c r="AJ97" s="135"/>
      <c r="AK97" s="1"/>
      <c r="AL97" s="39"/>
      <c r="AM97" s="13" t="s">
        <v>58</v>
      </c>
      <c r="AN97" s="135"/>
      <c r="AO97" s="135"/>
      <c r="AP97" s="135"/>
      <c r="AQ97" s="135"/>
      <c r="AR97" s="135"/>
      <c r="AS97" s="135"/>
      <c r="AT97" s="135"/>
      <c r="AU97" s="135"/>
      <c r="AV97" s="135"/>
      <c r="AW97" s="1"/>
      <c r="AX97" s="41"/>
      <c r="AY97" s="13" t="s">
        <v>58</v>
      </c>
      <c r="AZ97" s="135"/>
      <c r="BA97" s="135"/>
      <c r="BB97" s="135"/>
      <c r="BC97" s="135"/>
      <c r="BD97" s="135"/>
      <c r="BE97" s="135"/>
      <c r="BF97" s="135"/>
      <c r="BG97" s="135"/>
      <c r="BH97" s="135"/>
      <c r="BI97" s="1"/>
    </row>
    <row r="98" spans="1:318" ht="3" customHeight="1">
      <c r="A98" s="38"/>
      <c r="B98" s="3"/>
      <c r="C98" s="16"/>
      <c r="D98" s="16"/>
      <c r="E98" s="16"/>
      <c r="F98" s="16"/>
      <c r="G98" s="16"/>
      <c r="H98" s="16"/>
      <c r="I98" s="16"/>
      <c r="J98" s="16"/>
      <c r="K98" s="16"/>
      <c r="L98" s="16"/>
      <c r="M98" s="16"/>
      <c r="N98" s="39"/>
      <c r="O98" s="16"/>
      <c r="P98" s="16"/>
      <c r="Q98" s="16"/>
      <c r="R98" s="16"/>
      <c r="S98" s="16"/>
      <c r="T98" s="16"/>
      <c r="U98" s="16"/>
      <c r="V98" s="16"/>
      <c r="W98" s="16"/>
      <c r="X98" s="16"/>
      <c r="Y98" s="16"/>
      <c r="Z98" s="39"/>
      <c r="AA98" s="16"/>
      <c r="AB98" s="16"/>
      <c r="AC98" s="16"/>
      <c r="AD98" s="16"/>
      <c r="AE98" s="16"/>
      <c r="AF98" s="16"/>
      <c r="AG98" s="16"/>
      <c r="AH98" s="16"/>
      <c r="AI98" s="16"/>
      <c r="AJ98" s="125"/>
      <c r="AK98" s="125"/>
      <c r="AL98" s="39"/>
      <c r="AM98" s="16"/>
      <c r="AN98" s="16"/>
      <c r="AO98" s="16"/>
      <c r="AP98" s="16"/>
      <c r="AQ98" s="16"/>
      <c r="AR98" s="16"/>
      <c r="AS98" s="16"/>
      <c r="AT98" s="16"/>
      <c r="AU98" s="16"/>
      <c r="AV98" s="16"/>
      <c r="AW98" s="16"/>
      <c r="AX98" s="41"/>
      <c r="AY98" s="16"/>
      <c r="AZ98" s="16"/>
      <c r="BA98" s="16"/>
      <c r="BB98" s="16"/>
      <c r="BC98" s="16"/>
      <c r="BD98" s="16"/>
      <c r="BE98" s="16"/>
      <c r="BF98" s="16"/>
      <c r="BG98" s="16"/>
      <c r="BH98" s="16"/>
      <c r="BI98" s="16"/>
    </row>
    <row r="99" spans="1:318" ht="15.75" thickBot="1">
      <c r="A99" s="38"/>
      <c r="B99" s="3"/>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126"/>
      <c r="AK99" s="39"/>
      <c r="AL99" s="39"/>
      <c r="AM99" s="39"/>
      <c r="AN99" s="39"/>
      <c r="AO99" s="39"/>
      <c r="AP99" s="39"/>
      <c r="AQ99" s="39"/>
      <c r="AR99" s="39"/>
      <c r="AS99" s="39"/>
      <c r="AT99" s="39"/>
      <c r="AU99" s="39"/>
      <c r="AV99" s="39"/>
      <c r="AW99" s="39"/>
      <c r="AX99" s="41"/>
      <c r="AY99" s="39"/>
      <c r="AZ99" s="39"/>
      <c r="BA99" s="39"/>
      <c r="BB99" s="39"/>
      <c r="BC99" s="39"/>
      <c r="BD99" s="39"/>
      <c r="BE99" s="39"/>
      <c r="BF99" s="39"/>
      <c r="BG99" s="39"/>
      <c r="BH99" s="39"/>
      <c r="BI99" s="39"/>
    </row>
    <row r="100" spans="1:318">
      <c r="A100" s="38"/>
      <c r="B100" s="21"/>
      <c r="C100" s="7" t="s">
        <v>60</v>
      </c>
      <c r="D100" s="103" t="str">
        <f>IFERROR(AVERAGE(D90:D98),"")</f>
        <v/>
      </c>
      <c r="E100" s="103" t="str">
        <f t="shared" ref="E100:L100" si="40">IFERROR(AVERAGE(E90:E98),"")</f>
        <v/>
      </c>
      <c r="F100" s="103" t="str">
        <f t="shared" si="40"/>
        <v/>
      </c>
      <c r="G100" s="103" t="str">
        <f t="shared" si="40"/>
        <v/>
      </c>
      <c r="H100" s="103" t="str">
        <f t="shared" si="40"/>
        <v/>
      </c>
      <c r="I100" s="103" t="str">
        <f t="shared" si="40"/>
        <v/>
      </c>
      <c r="J100" s="103" t="str">
        <f t="shared" si="40"/>
        <v/>
      </c>
      <c r="K100" s="103" t="str">
        <f t="shared" si="40"/>
        <v/>
      </c>
      <c r="L100" s="103" t="str">
        <f t="shared" si="40"/>
        <v/>
      </c>
      <c r="M100" s="40"/>
      <c r="N100" s="49"/>
      <c r="O100" s="7" t="s">
        <v>60</v>
      </c>
      <c r="P100" s="20" t="str">
        <f>IFERROR(AVERAGE(P90:P98),"")</f>
        <v/>
      </c>
      <c r="Q100" s="20" t="str">
        <f t="shared" ref="Q100:X100" si="41">IFERROR(AVERAGE(Q90:Q98),"")</f>
        <v/>
      </c>
      <c r="R100" s="20" t="str">
        <f t="shared" si="41"/>
        <v/>
      </c>
      <c r="S100" s="20" t="str">
        <f t="shared" si="41"/>
        <v/>
      </c>
      <c r="T100" s="20" t="str">
        <f t="shared" si="41"/>
        <v/>
      </c>
      <c r="U100" s="20" t="str">
        <f t="shared" si="41"/>
        <v/>
      </c>
      <c r="V100" s="20" t="str">
        <f t="shared" si="41"/>
        <v/>
      </c>
      <c r="W100" s="20" t="str">
        <f t="shared" si="41"/>
        <v/>
      </c>
      <c r="X100" s="20" t="str">
        <f t="shared" si="41"/>
        <v/>
      </c>
      <c r="Y100" s="40"/>
      <c r="Z100" s="49"/>
      <c r="AA100" s="7" t="s">
        <v>60</v>
      </c>
      <c r="AB100" s="20" t="str">
        <f>IFERROR(AVERAGE(AB90:AB97),"")</f>
        <v/>
      </c>
      <c r="AC100" s="20" t="str">
        <f t="shared" ref="AC100:AJ100" si="42">IFERROR(AVERAGE(AC90:AC97),"")</f>
        <v/>
      </c>
      <c r="AD100" s="20" t="str">
        <f t="shared" si="42"/>
        <v/>
      </c>
      <c r="AE100" s="20" t="str">
        <f t="shared" si="42"/>
        <v/>
      </c>
      <c r="AF100" s="20" t="str">
        <f t="shared" si="42"/>
        <v/>
      </c>
      <c r="AG100" s="20" t="str">
        <f t="shared" si="42"/>
        <v/>
      </c>
      <c r="AH100" s="20" t="str">
        <f t="shared" si="42"/>
        <v/>
      </c>
      <c r="AI100" s="20" t="str">
        <f t="shared" si="42"/>
        <v/>
      </c>
      <c r="AJ100" s="127" t="str">
        <f t="shared" si="42"/>
        <v/>
      </c>
      <c r="AK100" s="40"/>
      <c r="AL100" s="49"/>
      <c r="AM100" s="7" t="s">
        <v>60</v>
      </c>
      <c r="AN100" s="7" t="str">
        <f>IFERROR(AVERAGE(AN90:AN97),"")</f>
        <v/>
      </c>
      <c r="AO100" s="7" t="str">
        <f t="shared" ref="AO100:AV100" si="43">IFERROR(AVERAGE(AO90:AO97),"")</f>
        <v/>
      </c>
      <c r="AP100" s="7" t="str">
        <f t="shared" si="43"/>
        <v/>
      </c>
      <c r="AQ100" s="7" t="str">
        <f t="shared" si="43"/>
        <v/>
      </c>
      <c r="AR100" s="7" t="str">
        <f t="shared" si="43"/>
        <v/>
      </c>
      <c r="AS100" s="7" t="str">
        <f t="shared" si="43"/>
        <v/>
      </c>
      <c r="AT100" s="7" t="str">
        <f t="shared" si="43"/>
        <v/>
      </c>
      <c r="AU100" s="7" t="str">
        <f t="shared" si="43"/>
        <v/>
      </c>
      <c r="AV100" s="7" t="str">
        <f t="shared" si="43"/>
        <v/>
      </c>
      <c r="AW100" s="40"/>
      <c r="AX100" s="48"/>
      <c r="AY100" s="7" t="s">
        <v>60</v>
      </c>
      <c r="AZ100" s="7" t="str">
        <f>IFERROR(AVERAGE(AZ90:AZ97),"")</f>
        <v/>
      </c>
      <c r="BA100" s="7" t="str">
        <f t="shared" ref="BA100:BH100" si="44">IFERROR(AVERAGE(BA90:BA97),"")</f>
        <v/>
      </c>
      <c r="BB100" s="7" t="str">
        <f t="shared" si="44"/>
        <v/>
      </c>
      <c r="BC100" s="7" t="str">
        <f t="shared" si="44"/>
        <v/>
      </c>
      <c r="BD100" s="7" t="str">
        <f t="shared" si="44"/>
        <v/>
      </c>
      <c r="BE100" s="7" t="str">
        <f t="shared" si="44"/>
        <v/>
      </c>
      <c r="BF100" s="7" t="str">
        <f t="shared" si="44"/>
        <v/>
      </c>
      <c r="BG100" s="7" t="str">
        <f t="shared" si="44"/>
        <v/>
      </c>
      <c r="BH100" s="7" t="str">
        <f t="shared" si="44"/>
        <v/>
      </c>
      <c r="BI100" s="40"/>
    </row>
    <row r="101" spans="1:318" ht="15.75" thickBot="1">
      <c r="A101" s="38"/>
      <c r="B101" s="3"/>
      <c r="C101" s="6" t="s">
        <v>88</v>
      </c>
      <c r="D101" s="6">
        <f>SUM(D90:D97)</f>
        <v>0</v>
      </c>
      <c r="E101" s="6">
        <f>SUM(E90:E97)</f>
        <v>0</v>
      </c>
      <c r="F101" s="6">
        <f>SUM(F90:F97)</f>
        <v>0</v>
      </c>
      <c r="G101" s="6">
        <f t="shared" ref="G101:L101" si="45">SUM(G90:G97)</f>
        <v>0</v>
      </c>
      <c r="H101" s="6">
        <f t="shared" si="45"/>
        <v>0</v>
      </c>
      <c r="I101" s="6">
        <f t="shared" si="45"/>
        <v>0</v>
      </c>
      <c r="J101" s="6">
        <f t="shared" si="45"/>
        <v>0</v>
      </c>
      <c r="K101" s="6">
        <f t="shared" si="45"/>
        <v>0</v>
      </c>
      <c r="L101" s="6">
        <f t="shared" si="45"/>
        <v>0</v>
      </c>
      <c r="M101" s="38"/>
      <c r="N101" s="39"/>
      <c r="O101" s="6" t="s">
        <v>61</v>
      </c>
      <c r="P101" s="6">
        <f>SUM(P90:P97)</f>
        <v>0</v>
      </c>
      <c r="Q101" s="6">
        <f>SUM(Q90:Q97)</f>
        <v>0</v>
      </c>
      <c r="R101" s="6">
        <f>SUM(R90:R97)</f>
        <v>0</v>
      </c>
      <c r="S101" s="6">
        <f t="shared" ref="S101:X101" si="46">SUM(S90:S97)</f>
        <v>0</v>
      </c>
      <c r="T101" s="6">
        <f t="shared" si="46"/>
        <v>0</v>
      </c>
      <c r="U101" s="6">
        <f t="shared" si="46"/>
        <v>0</v>
      </c>
      <c r="V101" s="6">
        <f t="shared" si="46"/>
        <v>0</v>
      </c>
      <c r="W101" s="6">
        <f t="shared" si="46"/>
        <v>0</v>
      </c>
      <c r="X101" s="6">
        <f t="shared" si="46"/>
        <v>0</v>
      </c>
      <c r="Y101" s="38"/>
      <c r="Z101" s="39"/>
      <c r="AA101" s="6" t="s">
        <v>61</v>
      </c>
      <c r="AB101" s="6">
        <f>SUM(AB90:AB97)</f>
        <v>0</v>
      </c>
      <c r="AC101" s="6">
        <f>SUM(AC90:AC97)</f>
        <v>0</v>
      </c>
      <c r="AD101" s="6">
        <f>SUM(AD90:AD97)</f>
        <v>0</v>
      </c>
      <c r="AE101" s="6">
        <f t="shared" ref="AE101:AJ101" si="47">SUM(AE90:AE97)</f>
        <v>0</v>
      </c>
      <c r="AF101" s="6">
        <f t="shared" si="47"/>
        <v>0</v>
      </c>
      <c r="AG101" s="6">
        <f t="shared" si="47"/>
        <v>0</v>
      </c>
      <c r="AH101" s="6">
        <f t="shared" si="47"/>
        <v>0</v>
      </c>
      <c r="AI101" s="6">
        <f t="shared" si="47"/>
        <v>0</v>
      </c>
      <c r="AJ101" s="128">
        <f t="shared" si="47"/>
        <v>0</v>
      </c>
      <c r="AK101" s="38"/>
      <c r="AL101" s="39"/>
      <c r="AM101" s="6" t="s">
        <v>88</v>
      </c>
      <c r="AN101" s="6">
        <f>SUM(AN90:AN97)</f>
        <v>0</v>
      </c>
      <c r="AO101" s="6">
        <f>SUM(AO90:AO97)</f>
        <v>0</v>
      </c>
      <c r="AP101" s="6">
        <f>SUM(AP90:AP97)</f>
        <v>0</v>
      </c>
      <c r="AQ101" s="6">
        <f t="shared" ref="AQ101:AV101" si="48">SUM(AQ90:AQ97)</f>
        <v>0</v>
      </c>
      <c r="AR101" s="6">
        <f t="shared" si="48"/>
        <v>0</v>
      </c>
      <c r="AS101" s="6">
        <f t="shared" si="48"/>
        <v>0</v>
      </c>
      <c r="AT101" s="6">
        <f t="shared" si="48"/>
        <v>0</v>
      </c>
      <c r="AU101" s="6">
        <f t="shared" si="48"/>
        <v>0</v>
      </c>
      <c r="AV101" s="6">
        <f t="shared" si="48"/>
        <v>0</v>
      </c>
      <c r="AW101" s="38"/>
      <c r="AX101" s="41"/>
      <c r="AY101" s="6" t="s">
        <v>61</v>
      </c>
      <c r="AZ101" s="6">
        <f>SUM(AZ90:AZ97)</f>
        <v>0</v>
      </c>
      <c r="BA101" s="6">
        <f>SUM(BA90:BA97)</f>
        <v>0</v>
      </c>
      <c r="BB101" s="6">
        <f>SUM(BB90:BB97)</f>
        <v>0</v>
      </c>
      <c r="BC101" s="6">
        <f t="shared" ref="BC101:BH101" si="49">SUM(BC90:BC97)</f>
        <v>0</v>
      </c>
      <c r="BD101" s="6">
        <f t="shared" si="49"/>
        <v>0</v>
      </c>
      <c r="BE101" s="6">
        <f t="shared" si="49"/>
        <v>0</v>
      </c>
      <c r="BF101" s="6">
        <f t="shared" si="49"/>
        <v>0</v>
      </c>
      <c r="BG101" s="6">
        <f t="shared" si="49"/>
        <v>0</v>
      </c>
      <c r="BH101" s="6">
        <f t="shared" si="49"/>
        <v>0</v>
      </c>
      <c r="BI101" s="38"/>
    </row>
    <row r="102" spans="1:318" ht="15.75" thickBot="1">
      <c r="A102" s="38"/>
      <c r="B102" s="29"/>
      <c r="C102" s="38"/>
      <c r="D102" s="255" t="s">
        <v>62</v>
      </c>
      <c r="E102" s="256"/>
      <c r="F102" s="256"/>
      <c r="G102" s="252" t="str">
        <f>IFERROR(IF((SUM(D$90:F$97) / (3*COUNT(D$90:F$97))) &gt;= 'Student Summary'!$K22, "YES", "NO"),"")</f>
        <v/>
      </c>
      <c r="H102" s="253"/>
      <c r="I102" s="40"/>
      <c r="J102" s="40"/>
      <c r="K102" s="40"/>
      <c r="L102" s="40"/>
      <c r="M102" s="38"/>
      <c r="N102" s="39"/>
      <c r="O102" s="38"/>
      <c r="P102" s="255" t="s">
        <v>62</v>
      </c>
      <c r="Q102" s="256"/>
      <c r="R102" s="256"/>
      <c r="S102" s="252" t="str">
        <f>IFERROR(IF((SUM(P$90:R$97) / (3*COUNT(P$90:R$97))) &gt;= 'Student Summary'!$K22, "YES", "NO"),"")</f>
        <v/>
      </c>
      <c r="T102" s="253"/>
      <c r="U102" s="40"/>
      <c r="V102" s="40"/>
      <c r="W102" s="40"/>
      <c r="X102" s="40"/>
      <c r="Y102" s="38"/>
      <c r="Z102" s="39"/>
      <c r="AA102" s="38"/>
      <c r="AB102" s="255" t="s">
        <v>62</v>
      </c>
      <c r="AC102" s="256"/>
      <c r="AD102" s="256"/>
      <c r="AE102" s="252" t="str">
        <f>IFERROR(IF((SUM(AB$90:AD$97) / (3*COUNT(AB$90:AD$97))) &gt;= 'Student Summary'!$K22, "YES", "NO"),"")</f>
        <v/>
      </c>
      <c r="AF102" s="253"/>
      <c r="AG102" s="40"/>
      <c r="AH102" s="40"/>
      <c r="AI102" s="40"/>
      <c r="AJ102" s="109"/>
      <c r="AK102" s="38"/>
      <c r="AL102" s="39"/>
      <c r="AM102" s="38"/>
      <c r="AN102" s="255" t="s">
        <v>62</v>
      </c>
      <c r="AO102" s="256"/>
      <c r="AP102" s="256"/>
      <c r="AQ102" s="252" t="str">
        <f>IFERROR(IF((SUM(AN$90:AP$97) / (3*COUNT(AN$90:AP$97))) &gt;= 'Student Summary'!$K22, "YES", "NO"),"")</f>
        <v/>
      </c>
      <c r="AR102" s="253"/>
      <c r="AS102" s="40"/>
      <c r="AT102" s="40"/>
      <c r="AU102" s="40"/>
      <c r="AV102" s="40"/>
      <c r="AW102" s="38"/>
      <c r="AX102" s="41"/>
      <c r="AY102" s="38"/>
      <c r="AZ102" s="255" t="s">
        <v>62</v>
      </c>
      <c r="BA102" s="256"/>
      <c r="BB102" s="256"/>
      <c r="BC102" s="252" t="str">
        <f>IFERROR(IF((SUM(AZ$90:BB$97) / (3*COUNT(AZ$90:BB$97))) &gt;= 'Student Summary'!$K22, "YES", "NO"),"")</f>
        <v/>
      </c>
      <c r="BD102" s="253"/>
      <c r="BE102" s="40"/>
      <c r="BF102" s="40"/>
      <c r="BG102" s="40"/>
      <c r="BH102" s="40"/>
      <c r="BI102" s="38"/>
    </row>
    <row r="103" spans="1:318" ht="15.75" thickBot="1">
      <c r="A103" s="38"/>
      <c r="B103" s="29"/>
      <c r="C103" s="38"/>
      <c r="D103" s="257" t="s">
        <v>63</v>
      </c>
      <c r="E103" s="258"/>
      <c r="F103" s="258"/>
      <c r="G103" s="252" t="str">
        <f>IFERROR(IF((SUM(D$90:F$97) / (3*COUNT(D$90:F$97))) &gt;= 'Student Summary'!$K23, "YES", "NO"),"")</f>
        <v/>
      </c>
      <c r="H103" s="253"/>
      <c r="I103" s="40"/>
      <c r="J103" s="40"/>
      <c r="K103" s="40"/>
      <c r="L103" s="40"/>
      <c r="M103" s="38"/>
      <c r="N103" s="38"/>
      <c r="O103" s="38"/>
      <c r="P103" s="257" t="s">
        <v>63</v>
      </c>
      <c r="Q103" s="258"/>
      <c r="R103" s="258"/>
      <c r="S103" s="252" t="str">
        <f>IFERROR(IF((SUM(P$90:R$97) / (3*COUNT(P$90:R$97))) &gt;= 'Student Summary'!$K23, "YES", "NO"),"")</f>
        <v/>
      </c>
      <c r="T103" s="253"/>
      <c r="U103" s="40"/>
      <c r="V103" s="40"/>
      <c r="W103" s="40"/>
      <c r="X103" s="40"/>
      <c r="Y103" s="38"/>
      <c r="Z103" s="38"/>
      <c r="AA103" s="38"/>
      <c r="AB103" s="257" t="s">
        <v>63</v>
      </c>
      <c r="AC103" s="258"/>
      <c r="AD103" s="258"/>
      <c r="AE103" s="252" t="str">
        <f>IFERROR(IF((SUM(AB$90:AD$97) / (3*COUNT(AB$90:AD$97))) &gt;= 'Student Summary'!$K23, "YES", "NO"),"")</f>
        <v/>
      </c>
      <c r="AF103" s="253"/>
      <c r="AG103" s="40"/>
      <c r="AH103" s="40"/>
      <c r="AI103" s="40"/>
      <c r="AJ103" s="109"/>
      <c r="AK103" s="38"/>
      <c r="AL103" s="38"/>
      <c r="AM103" s="38"/>
      <c r="AN103" s="257" t="s">
        <v>63</v>
      </c>
      <c r="AO103" s="258"/>
      <c r="AP103" s="258"/>
      <c r="AQ103" s="252" t="str">
        <f>IFERROR(IF((SUM(AN$90:AP$97) / (3*COUNT(AN$90:AP$97))) &gt;= 'Student Summary'!$K23, "YES", "NO"),"")</f>
        <v/>
      </c>
      <c r="AR103" s="253"/>
      <c r="AS103" s="40"/>
      <c r="AT103" s="40"/>
      <c r="AU103" s="40"/>
      <c r="AV103" s="40"/>
      <c r="AW103" s="38"/>
      <c r="AX103" s="38"/>
      <c r="AY103" s="38"/>
      <c r="AZ103" s="257" t="s">
        <v>63</v>
      </c>
      <c r="BA103" s="258"/>
      <c r="BB103" s="258"/>
      <c r="BC103" s="252" t="str">
        <f>IFERROR(IF((SUM(AZ$90:BB$97) / (3*COUNT(AZ$90:BB$97))) &gt;= 'Student Summary'!$K23, "YES", "NO"),"")</f>
        <v/>
      </c>
      <c r="BD103" s="253"/>
      <c r="BE103" s="40"/>
      <c r="BF103" s="40"/>
      <c r="BG103" s="40"/>
      <c r="BH103" s="40"/>
      <c r="BI103" s="38"/>
    </row>
    <row r="104" spans="1:318" ht="15.75" thickBot="1">
      <c r="A104" s="38"/>
      <c r="B104" s="29"/>
      <c r="C104" s="38"/>
      <c r="D104" s="257" t="s">
        <v>64</v>
      </c>
      <c r="E104" s="258"/>
      <c r="F104" s="258"/>
      <c r="G104" s="252" t="str">
        <f>IFERROR(IF((SUM(D$90:F$97) / (3*COUNT(D$90:F$97))) &gt;= 'Student Summary'!$K24, "YES", "NO"),"")</f>
        <v/>
      </c>
      <c r="H104" s="253"/>
      <c r="I104" s="40"/>
      <c r="J104" s="40"/>
      <c r="K104" s="40"/>
      <c r="L104" s="40"/>
      <c r="M104" s="38"/>
      <c r="N104" s="38"/>
      <c r="O104" s="38"/>
      <c r="P104" s="257" t="s">
        <v>64</v>
      </c>
      <c r="Q104" s="258"/>
      <c r="R104" s="258"/>
      <c r="S104" s="252" t="str">
        <f>IFERROR(IF((SUM(P$90:R$97) / (3*COUNT(P$90:R$97))) &gt;= 'Student Summary'!$K24, "YES", "NO"),"")</f>
        <v/>
      </c>
      <c r="T104" s="253"/>
      <c r="U104" s="40"/>
      <c r="V104" s="40"/>
      <c r="W104" s="40"/>
      <c r="X104" s="40"/>
      <c r="Y104" s="38"/>
      <c r="Z104" s="38"/>
      <c r="AA104" s="38"/>
      <c r="AB104" s="257" t="s">
        <v>64</v>
      </c>
      <c r="AC104" s="258"/>
      <c r="AD104" s="258"/>
      <c r="AE104" s="252" t="str">
        <f>IFERROR(IF((SUM(AB$90:AD$97) / (3*COUNT(AB$90:AD$97))) &gt;= 'Student Summary'!$K24, "YES", "NO"),"")</f>
        <v/>
      </c>
      <c r="AF104" s="253"/>
      <c r="AG104" s="40"/>
      <c r="AH104" s="40"/>
      <c r="AI104" s="40"/>
      <c r="AJ104" s="109"/>
      <c r="AK104" s="38"/>
      <c r="AL104" s="38"/>
      <c r="AM104" s="38"/>
      <c r="AN104" s="257" t="s">
        <v>64</v>
      </c>
      <c r="AO104" s="258"/>
      <c r="AP104" s="258"/>
      <c r="AQ104" s="252" t="str">
        <f>IFERROR(IF((SUM(AN$90:AP$97) / (3*COUNT(AN$90:AP$97))) &gt;= 'Student Summary'!$K24, "YES", "NO"),"")</f>
        <v/>
      </c>
      <c r="AR104" s="253"/>
      <c r="AS104" s="40"/>
      <c r="AT104" s="40"/>
      <c r="AU104" s="40"/>
      <c r="AV104" s="40"/>
      <c r="AW104" s="38"/>
      <c r="AX104" s="38"/>
      <c r="AY104" s="38"/>
      <c r="AZ104" s="257" t="s">
        <v>64</v>
      </c>
      <c r="BA104" s="258"/>
      <c r="BB104" s="258"/>
      <c r="BC104" s="252" t="str">
        <f>IFERROR(IF((SUM(AZ$90:BB$97) / (3*COUNT(AZ$90:BB$97))) &gt;= 'Student Summary'!$K24, "YES", "NO"),"")</f>
        <v/>
      </c>
      <c r="BD104" s="253"/>
      <c r="BE104" s="40"/>
      <c r="BF104" s="40"/>
      <c r="BG104" s="40"/>
      <c r="BH104" s="40"/>
      <c r="BI104" s="38"/>
    </row>
    <row r="105" spans="1:318" ht="15.75" thickBot="1">
      <c r="A105" s="38"/>
      <c r="B105" s="29"/>
      <c r="C105" s="38"/>
      <c r="D105" s="259" t="s">
        <v>65</v>
      </c>
      <c r="E105" s="260"/>
      <c r="F105" s="260"/>
      <c r="G105" s="252" t="str">
        <f>IFERROR(IF((SUM(D$90:F$97) / (3*COUNT(D$90:F$97))) &gt;= 'Student Summary'!$K25, "YES", "NO"),"")</f>
        <v/>
      </c>
      <c r="H105" s="253"/>
      <c r="I105" s="40"/>
      <c r="J105" s="40"/>
      <c r="K105" s="40"/>
      <c r="L105" s="40"/>
      <c r="M105" s="38"/>
      <c r="N105" s="38"/>
      <c r="O105" s="38"/>
      <c r="P105" s="259" t="s">
        <v>65</v>
      </c>
      <c r="Q105" s="260"/>
      <c r="R105" s="260"/>
      <c r="S105" s="252" t="str">
        <f>IFERROR(IF((SUM(P$90:R$97) / (3*COUNT(P$90:R$97))) &gt;= 'Student Summary'!$K25, "YES", "NO"),"")</f>
        <v/>
      </c>
      <c r="T105" s="253"/>
      <c r="U105" s="40"/>
      <c r="V105" s="40"/>
      <c r="W105" s="40"/>
      <c r="X105" s="40"/>
      <c r="Y105" s="38"/>
      <c r="Z105" s="38"/>
      <c r="AA105" s="38"/>
      <c r="AB105" s="259" t="s">
        <v>65</v>
      </c>
      <c r="AC105" s="260"/>
      <c r="AD105" s="260"/>
      <c r="AE105" s="252" t="str">
        <f>IFERROR(IF((SUM(AB$90:AD$97) / (3*COUNT(AB$90:AD$97))) &gt;= 'Student Summary'!$K25, "YES", "NO"),"")</f>
        <v/>
      </c>
      <c r="AF105" s="253"/>
      <c r="AG105" s="40"/>
      <c r="AH105" s="40"/>
      <c r="AI105" s="40"/>
      <c r="AJ105" s="109"/>
      <c r="AK105" s="38"/>
      <c r="AL105" s="38"/>
      <c r="AM105" s="38"/>
      <c r="AN105" s="259" t="s">
        <v>65</v>
      </c>
      <c r="AO105" s="260"/>
      <c r="AP105" s="260"/>
      <c r="AQ105" s="252" t="str">
        <f>IFERROR(IF((SUM(AN$90:AP$97) / (3*COUNT(AN$90:AP$97))) &gt;= 'Student Summary'!$K25, "YES", "NO"),"")</f>
        <v/>
      </c>
      <c r="AR105" s="253"/>
      <c r="AS105" s="40"/>
      <c r="AT105" s="40"/>
      <c r="AU105" s="40"/>
      <c r="AV105" s="40"/>
      <c r="AW105" s="38"/>
      <c r="AX105" s="38"/>
      <c r="AY105" s="38"/>
      <c r="AZ105" s="259" t="s">
        <v>65</v>
      </c>
      <c r="BA105" s="260"/>
      <c r="BB105" s="260"/>
      <c r="BC105" s="252" t="str">
        <f>IFERROR(IF((SUM(AZ$90:BB$97) / (3*COUNT(AZ$90:BB$97))) &gt;= 'Student Summary'!$K25, "YES", "NO"),"")</f>
        <v/>
      </c>
      <c r="BD105" s="253"/>
      <c r="BE105" s="40"/>
      <c r="BF105" s="40"/>
      <c r="BG105" s="40"/>
      <c r="BH105" s="40"/>
      <c r="BI105" s="38"/>
    </row>
    <row r="106" spans="1:318">
      <c r="A106" s="38"/>
      <c r="B106" s="3"/>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c r="AB106" s="264"/>
      <c r="AC106" s="264"/>
      <c r="AD106" s="264"/>
      <c r="AE106" s="264"/>
      <c r="AF106" s="264"/>
      <c r="AG106" s="264"/>
      <c r="AH106" s="264"/>
      <c r="AI106" s="264"/>
      <c r="AJ106" s="264"/>
      <c r="AK106" s="264"/>
      <c r="AL106" s="264"/>
      <c r="AM106" s="264"/>
      <c r="AN106" s="264"/>
      <c r="AO106" s="264"/>
      <c r="AP106" s="264"/>
      <c r="AQ106" s="264"/>
      <c r="AR106" s="264"/>
      <c r="AS106" s="264"/>
      <c r="AT106" s="264"/>
      <c r="AU106" s="264"/>
      <c r="AV106" s="264"/>
      <c r="AW106" s="264"/>
      <c r="AX106" s="264"/>
      <c r="AY106" s="264"/>
      <c r="AZ106" s="264"/>
      <c r="BA106" s="264"/>
      <c r="BB106" s="264"/>
      <c r="BC106" s="264"/>
      <c r="BD106" s="264"/>
      <c r="BE106" s="264"/>
      <c r="BF106" s="264"/>
      <c r="BG106" s="264"/>
      <c r="BH106" s="264"/>
      <c r="BI106" s="264"/>
    </row>
    <row r="107" spans="1:318" ht="23.25">
      <c r="A107" s="38"/>
      <c r="B107" s="30"/>
      <c r="C107" s="261" t="s">
        <v>95</v>
      </c>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1"/>
      <c r="AC107" s="261"/>
      <c r="AD107" s="261"/>
      <c r="AE107" s="261"/>
      <c r="AF107" s="261"/>
      <c r="AG107" s="261"/>
      <c r="AH107" s="261"/>
      <c r="AI107" s="261"/>
      <c r="AJ107" s="261"/>
      <c r="AK107" s="261"/>
      <c r="AL107" s="261"/>
      <c r="AM107" s="261"/>
      <c r="AN107" s="261"/>
      <c r="AO107" s="261"/>
      <c r="AP107" s="261"/>
      <c r="AQ107" s="261"/>
      <c r="AR107" s="261"/>
      <c r="AS107" s="261"/>
      <c r="AT107" s="261"/>
      <c r="AU107" s="261"/>
      <c r="AV107" s="261"/>
      <c r="AW107" s="261"/>
      <c r="AX107" s="261"/>
      <c r="AY107" s="261"/>
      <c r="AZ107" s="261"/>
      <c r="BA107" s="261"/>
      <c r="BB107" s="261"/>
      <c r="BC107" s="261"/>
      <c r="BD107" s="261"/>
      <c r="BE107" s="261"/>
      <c r="BF107" s="261"/>
      <c r="BG107" s="261"/>
      <c r="BH107" s="261"/>
      <c r="BI107" s="261"/>
    </row>
    <row r="108" spans="1:318" s="60" customFormat="1" ht="21">
      <c r="A108" s="59"/>
      <c r="B108" s="254" t="s">
        <v>96</v>
      </c>
      <c r="C108" s="254"/>
      <c r="D108" s="254"/>
      <c r="E108" s="254"/>
      <c r="F108" s="254"/>
      <c r="G108" s="254"/>
      <c r="H108" s="254"/>
      <c r="I108" s="254"/>
      <c r="J108" s="254"/>
      <c r="K108" s="254"/>
      <c r="L108" s="254"/>
      <c r="M108" s="254"/>
      <c r="N108" s="254" t="s">
        <v>97</v>
      </c>
      <c r="O108" s="254"/>
      <c r="P108" s="254"/>
      <c r="Q108" s="254"/>
      <c r="R108" s="254"/>
      <c r="S108" s="254"/>
      <c r="T108" s="254"/>
      <c r="U108" s="254"/>
      <c r="V108" s="254"/>
      <c r="W108" s="254"/>
      <c r="X108" s="254"/>
      <c r="Y108" s="254"/>
      <c r="Z108" s="254" t="s">
        <v>98</v>
      </c>
      <c r="AA108" s="254"/>
      <c r="AB108" s="254"/>
      <c r="AC108" s="254"/>
      <c r="AD108" s="254"/>
      <c r="AE108" s="254"/>
      <c r="AF108" s="254"/>
      <c r="AG108" s="254"/>
      <c r="AH108" s="254"/>
      <c r="AI108" s="254"/>
      <c r="AJ108" s="254"/>
      <c r="AK108" s="254"/>
      <c r="AL108" s="254" t="s">
        <v>99</v>
      </c>
      <c r="AM108" s="254"/>
      <c r="AN108" s="254"/>
      <c r="AO108" s="254"/>
      <c r="AP108" s="254"/>
      <c r="AQ108" s="254"/>
      <c r="AR108" s="254"/>
      <c r="AS108" s="254"/>
      <c r="AT108" s="254"/>
      <c r="AU108" s="254"/>
      <c r="AV108" s="254"/>
      <c r="AW108" s="254"/>
      <c r="AX108" s="254" t="s">
        <v>100</v>
      </c>
      <c r="AY108" s="254"/>
      <c r="AZ108" s="254"/>
      <c r="BA108" s="254"/>
      <c r="BB108" s="254"/>
      <c r="BC108" s="254"/>
      <c r="BD108" s="254"/>
      <c r="BE108" s="254"/>
      <c r="BF108" s="254"/>
      <c r="BG108" s="254"/>
      <c r="BH108" s="254"/>
      <c r="BI108" s="254"/>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row>
    <row r="109" spans="1:318">
      <c r="A109" s="38"/>
      <c r="B109" s="10"/>
      <c r="C109" s="9"/>
      <c r="D109" s="9" t="s">
        <v>42</v>
      </c>
      <c r="E109" s="9" t="s">
        <v>43</v>
      </c>
      <c r="F109" s="9" t="s">
        <v>72</v>
      </c>
      <c r="G109" s="9" t="s">
        <v>45</v>
      </c>
      <c r="H109" s="9" t="s">
        <v>46</v>
      </c>
      <c r="I109" s="9" t="s">
        <v>47</v>
      </c>
      <c r="J109" s="9" t="s">
        <v>48</v>
      </c>
      <c r="K109" s="9" t="s">
        <v>49</v>
      </c>
      <c r="L109" s="9" t="s">
        <v>50</v>
      </c>
      <c r="M109" s="9" t="s">
        <v>51</v>
      </c>
      <c r="N109" s="43"/>
      <c r="O109" s="9"/>
      <c r="P109" s="9" t="s">
        <v>52</v>
      </c>
      <c r="Q109" s="9" t="s">
        <v>73</v>
      </c>
      <c r="R109" s="9" t="s">
        <v>72</v>
      </c>
      <c r="S109" s="9" t="s">
        <v>45</v>
      </c>
      <c r="T109" s="9" t="s">
        <v>46</v>
      </c>
      <c r="U109" s="9" t="s">
        <v>47</v>
      </c>
      <c r="V109" s="9" t="s">
        <v>48</v>
      </c>
      <c r="W109" s="9" t="s">
        <v>49</v>
      </c>
      <c r="X109" s="9" t="s">
        <v>50</v>
      </c>
      <c r="Y109" s="9" t="s">
        <v>51</v>
      </c>
      <c r="Z109" s="43"/>
      <c r="AA109" s="9"/>
      <c r="AB109" s="9" t="s">
        <v>52</v>
      </c>
      <c r="AC109" s="9" t="s">
        <v>73</v>
      </c>
      <c r="AD109" s="9" t="s">
        <v>72</v>
      </c>
      <c r="AE109" s="9" t="s">
        <v>45</v>
      </c>
      <c r="AF109" s="9" t="s">
        <v>46</v>
      </c>
      <c r="AG109" s="9" t="s">
        <v>47</v>
      </c>
      <c r="AH109" s="9" t="s">
        <v>48</v>
      </c>
      <c r="AI109" s="9" t="s">
        <v>49</v>
      </c>
      <c r="AJ109" s="105" t="s">
        <v>50</v>
      </c>
      <c r="AK109" s="9" t="s">
        <v>51</v>
      </c>
      <c r="AL109" s="43"/>
      <c r="AM109" s="9"/>
      <c r="AN109" s="9" t="s">
        <v>42</v>
      </c>
      <c r="AO109" s="9" t="s">
        <v>43</v>
      </c>
      <c r="AP109" s="9" t="s">
        <v>44</v>
      </c>
      <c r="AQ109" s="9" t="s">
        <v>45</v>
      </c>
      <c r="AR109" s="9" t="s">
        <v>46</v>
      </c>
      <c r="AS109" s="9" t="s">
        <v>47</v>
      </c>
      <c r="AT109" s="9" t="s">
        <v>48</v>
      </c>
      <c r="AU109" s="9" t="s">
        <v>49</v>
      </c>
      <c r="AV109" s="9" t="s">
        <v>50</v>
      </c>
      <c r="AW109" s="9" t="s">
        <v>51</v>
      </c>
      <c r="AX109" s="46"/>
      <c r="AY109" s="9"/>
      <c r="AZ109" s="9" t="s">
        <v>42</v>
      </c>
      <c r="BA109" s="9" t="s">
        <v>43</v>
      </c>
      <c r="BB109" s="9" t="s">
        <v>44</v>
      </c>
      <c r="BC109" s="9" t="s">
        <v>45</v>
      </c>
      <c r="BD109" s="9" t="s">
        <v>46</v>
      </c>
      <c r="BE109" s="9" t="s">
        <v>47</v>
      </c>
      <c r="BF109" s="9" t="s">
        <v>48</v>
      </c>
      <c r="BG109" s="9" t="s">
        <v>49</v>
      </c>
      <c r="BH109" s="9" t="s">
        <v>50</v>
      </c>
      <c r="BI109" s="9" t="s">
        <v>51</v>
      </c>
    </row>
    <row r="110" spans="1:318" ht="4.5" customHeight="1">
      <c r="A110" s="38"/>
      <c r="B110" s="12"/>
      <c r="C110" s="11"/>
      <c r="D110" s="11"/>
      <c r="E110" s="11"/>
      <c r="F110" s="11"/>
      <c r="G110" s="11"/>
      <c r="H110" s="11"/>
      <c r="I110" s="11"/>
      <c r="J110" s="11"/>
      <c r="K110" s="11"/>
      <c r="L110" s="11"/>
      <c r="M110" s="11"/>
      <c r="N110" s="44"/>
      <c r="O110" s="11"/>
      <c r="P110" s="11"/>
      <c r="Q110" s="11"/>
      <c r="R110" s="11"/>
      <c r="S110" s="11"/>
      <c r="T110" s="11"/>
      <c r="U110" s="11"/>
      <c r="V110" s="11"/>
      <c r="W110" s="11"/>
      <c r="X110" s="11"/>
      <c r="Y110" s="11"/>
      <c r="Z110" s="44"/>
      <c r="AA110" s="11"/>
      <c r="AB110" s="11"/>
      <c r="AC110" s="11"/>
      <c r="AD110" s="11"/>
      <c r="AE110" s="11"/>
      <c r="AF110" s="11"/>
      <c r="AG110" s="11"/>
      <c r="AH110" s="11"/>
      <c r="AI110" s="11"/>
      <c r="AJ110" s="106"/>
      <c r="AK110" s="11"/>
      <c r="AL110" s="44"/>
      <c r="AM110" s="11"/>
      <c r="AN110" s="11"/>
      <c r="AO110" s="11"/>
      <c r="AP110" s="11"/>
      <c r="AQ110" s="11"/>
      <c r="AR110" s="11"/>
      <c r="AS110" s="11"/>
      <c r="AT110" s="11"/>
      <c r="AU110" s="11"/>
      <c r="AV110" s="11"/>
      <c r="AW110" s="11"/>
      <c r="AX110" s="47"/>
      <c r="AY110" s="11"/>
      <c r="AZ110" s="11"/>
      <c r="BA110" s="11"/>
      <c r="BB110" s="11"/>
      <c r="BC110" s="11"/>
      <c r="BD110" s="11"/>
      <c r="BE110" s="11"/>
      <c r="BF110" s="11"/>
      <c r="BG110" s="11"/>
      <c r="BH110" s="11"/>
      <c r="BI110" s="11"/>
    </row>
    <row r="111" spans="1:318">
      <c r="A111" s="38"/>
      <c r="B111" s="3"/>
      <c r="C111" s="13" t="s">
        <v>53</v>
      </c>
      <c r="D111" s="135"/>
      <c r="E111" s="135"/>
      <c r="F111" s="135"/>
      <c r="G111" s="135"/>
      <c r="H111" s="135"/>
      <c r="I111" s="135"/>
      <c r="J111" s="135"/>
      <c r="K111" s="135"/>
      <c r="L111" s="135"/>
      <c r="M111" s="1"/>
      <c r="N111" s="39"/>
      <c r="O111" s="13" t="s">
        <v>53</v>
      </c>
      <c r="P111" s="135"/>
      <c r="Q111" s="135"/>
      <c r="R111" s="135"/>
      <c r="S111" s="135"/>
      <c r="T111" s="135"/>
      <c r="U111" s="135"/>
      <c r="V111" s="135"/>
      <c r="W111" s="135"/>
      <c r="X111" s="135"/>
      <c r="Y111" s="1"/>
      <c r="Z111" s="39"/>
      <c r="AA111" s="13" t="s">
        <v>53</v>
      </c>
      <c r="AB111" s="135"/>
      <c r="AC111" s="135"/>
      <c r="AD111" s="135"/>
      <c r="AE111" s="135"/>
      <c r="AF111" s="135"/>
      <c r="AG111" s="135"/>
      <c r="AH111" s="135"/>
      <c r="AI111" s="135"/>
      <c r="AJ111" s="135"/>
      <c r="AK111" s="1"/>
      <c r="AL111" s="39"/>
      <c r="AM111" s="13" t="s">
        <v>53</v>
      </c>
      <c r="AN111" s="135"/>
      <c r="AO111" s="135"/>
      <c r="AP111" s="135"/>
      <c r="AQ111" s="135"/>
      <c r="AR111" s="135"/>
      <c r="AS111" s="135"/>
      <c r="AT111" s="135"/>
      <c r="AU111" s="135"/>
      <c r="AV111" s="135"/>
      <c r="AW111" s="1"/>
      <c r="AX111" s="41"/>
      <c r="AY111" s="13" t="s">
        <v>53</v>
      </c>
      <c r="AZ111" s="135"/>
      <c r="BA111" s="135"/>
      <c r="BB111" s="135"/>
      <c r="BC111" s="135"/>
      <c r="BD111" s="135"/>
      <c r="BE111" s="135"/>
      <c r="BF111" s="135"/>
      <c r="BG111" s="135"/>
      <c r="BH111" s="135"/>
      <c r="BI111" s="1"/>
    </row>
    <row r="112" spans="1:318">
      <c r="A112" s="38"/>
      <c r="B112" s="3"/>
      <c r="C112" s="13" t="s">
        <v>54</v>
      </c>
      <c r="D112" s="135"/>
      <c r="E112" s="135"/>
      <c r="F112" s="135"/>
      <c r="G112" s="135"/>
      <c r="H112" s="135"/>
      <c r="I112" s="135"/>
      <c r="J112" s="135"/>
      <c r="K112" s="135"/>
      <c r="L112" s="135"/>
      <c r="M112" s="1"/>
      <c r="N112" s="39"/>
      <c r="O112" s="13" t="s">
        <v>54</v>
      </c>
      <c r="P112" s="135"/>
      <c r="Q112" s="135"/>
      <c r="R112" s="135"/>
      <c r="S112" s="135"/>
      <c r="T112" s="135"/>
      <c r="U112" s="135"/>
      <c r="V112" s="135"/>
      <c r="W112" s="135"/>
      <c r="X112" s="135"/>
      <c r="Y112" s="1"/>
      <c r="Z112" s="39"/>
      <c r="AA112" s="13" t="s">
        <v>54</v>
      </c>
      <c r="AB112" s="135"/>
      <c r="AC112" s="135"/>
      <c r="AD112" s="135"/>
      <c r="AE112" s="135"/>
      <c r="AF112" s="135"/>
      <c r="AG112" s="135"/>
      <c r="AH112" s="135"/>
      <c r="AI112" s="135"/>
      <c r="AJ112" s="135"/>
      <c r="AK112" s="1"/>
      <c r="AL112" s="39"/>
      <c r="AM112" s="13" t="s">
        <v>54</v>
      </c>
      <c r="AN112" s="135"/>
      <c r="AO112" s="135"/>
      <c r="AP112" s="135"/>
      <c r="AQ112" s="135"/>
      <c r="AR112" s="135"/>
      <c r="AS112" s="135"/>
      <c r="AT112" s="135"/>
      <c r="AU112" s="135"/>
      <c r="AV112" s="135"/>
      <c r="AW112" s="1"/>
      <c r="AX112" s="41"/>
      <c r="AY112" s="13" t="s">
        <v>54</v>
      </c>
      <c r="AZ112" s="135"/>
      <c r="BA112" s="135"/>
      <c r="BB112" s="135"/>
      <c r="BC112" s="135"/>
      <c r="BD112" s="135"/>
      <c r="BE112" s="135"/>
      <c r="BF112" s="135"/>
      <c r="BG112" s="135"/>
      <c r="BH112" s="135"/>
      <c r="BI112" s="1"/>
    </row>
    <row r="113" spans="1:61">
      <c r="A113" s="38"/>
      <c r="B113" s="3"/>
      <c r="C113" s="13" t="s">
        <v>55</v>
      </c>
      <c r="D113" s="135"/>
      <c r="E113" s="135"/>
      <c r="F113" s="135"/>
      <c r="G113" s="135"/>
      <c r="H113" s="135"/>
      <c r="I113" s="135"/>
      <c r="J113" s="135"/>
      <c r="K113" s="135"/>
      <c r="L113" s="135"/>
      <c r="M113" s="1"/>
      <c r="N113" s="39"/>
      <c r="O113" s="13" t="s">
        <v>55</v>
      </c>
      <c r="P113" s="135"/>
      <c r="Q113" s="135"/>
      <c r="R113" s="135"/>
      <c r="S113" s="135"/>
      <c r="T113" s="135"/>
      <c r="U113" s="135"/>
      <c r="V113" s="135"/>
      <c r="W113" s="135"/>
      <c r="X113" s="135"/>
      <c r="Y113" s="1"/>
      <c r="Z113" s="39"/>
      <c r="AA113" s="13" t="s">
        <v>55</v>
      </c>
      <c r="AB113" s="135"/>
      <c r="AC113" s="135"/>
      <c r="AD113" s="135"/>
      <c r="AE113" s="135"/>
      <c r="AF113" s="135"/>
      <c r="AG113" s="135"/>
      <c r="AH113" s="135"/>
      <c r="AI113" s="135"/>
      <c r="AJ113" s="135"/>
      <c r="AK113" s="1"/>
      <c r="AL113" s="39"/>
      <c r="AM113" s="13" t="s">
        <v>55</v>
      </c>
      <c r="AN113" s="135"/>
      <c r="AO113" s="135"/>
      <c r="AP113" s="135"/>
      <c r="AQ113" s="135"/>
      <c r="AR113" s="135"/>
      <c r="AS113" s="135"/>
      <c r="AT113" s="135"/>
      <c r="AU113" s="135"/>
      <c r="AV113" s="135"/>
      <c r="AW113" s="1"/>
      <c r="AX113" s="41"/>
      <c r="AY113" s="13" t="s">
        <v>55</v>
      </c>
      <c r="AZ113" s="135"/>
      <c r="BA113" s="135"/>
      <c r="BB113" s="135"/>
      <c r="BC113" s="135"/>
      <c r="BD113" s="135"/>
      <c r="BE113" s="135"/>
      <c r="BF113" s="135"/>
      <c r="BG113" s="135"/>
      <c r="BH113" s="135"/>
      <c r="BI113" s="1"/>
    </row>
    <row r="114" spans="1:61">
      <c r="A114" s="38"/>
      <c r="B114" s="3"/>
      <c r="C114" s="13" t="s">
        <v>56</v>
      </c>
      <c r="D114" s="135"/>
      <c r="E114" s="135"/>
      <c r="F114" s="135"/>
      <c r="G114" s="135"/>
      <c r="H114" s="135"/>
      <c r="I114" s="135"/>
      <c r="J114" s="135"/>
      <c r="K114" s="135"/>
      <c r="L114" s="135"/>
      <c r="M114" s="1"/>
      <c r="N114" s="39"/>
      <c r="O114" s="13" t="s">
        <v>56</v>
      </c>
      <c r="P114" s="135"/>
      <c r="Q114" s="135"/>
      <c r="R114" s="135"/>
      <c r="S114" s="135"/>
      <c r="T114" s="135"/>
      <c r="U114" s="135"/>
      <c r="V114" s="135"/>
      <c r="W114" s="135"/>
      <c r="X114" s="135"/>
      <c r="Y114" s="1"/>
      <c r="Z114" s="39"/>
      <c r="AA114" s="13" t="s">
        <v>56</v>
      </c>
      <c r="AB114" s="135"/>
      <c r="AC114" s="135"/>
      <c r="AD114" s="135"/>
      <c r="AE114" s="135"/>
      <c r="AF114" s="135"/>
      <c r="AG114" s="135"/>
      <c r="AH114" s="135"/>
      <c r="AI114" s="135"/>
      <c r="AJ114" s="135"/>
      <c r="AK114" s="1"/>
      <c r="AL114" s="39"/>
      <c r="AM114" s="13" t="s">
        <v>56</v>
      </c>
      <c r="AN114" s="135"/>
      <c r="AO114" s="135"/>
      <c r="AP114" s="135"/>
      <c r="AQ114" s="135"/>
      <c r="AR114" s="135"/>
      <c r="AS114" s="135"/>
      <c r="AT114" s="135"/>
      <c r="AU114" s="135"/>
      <c r="AV114" s="135"/>
      <c r="AW114" s="1"/>
      <c r="AX114" s="41"/>
      <c r="AY114" s="13" t="s">
        <v>56</v>
      </c>
      <c r="AZ114" s="135"/>
      <c r="BA114" s="135"/>
      <c r="BB114" s="135"/>
      <c r="BC114" s="135"/>
      <c r="BD114" s="135"/>
      <c r="BE114" s="135"/>
      <c r="BF114" s="135"/>
      <c r="BG114" s="135"/>
      <c r="BH114" s="135"/>
      <c r="BI114" s="1"/>
    </row>
    <row r="115" spans="1:61">
      <c r="A115" s="38"/>
      <c r="B115" s="3"/>
      <c r="C115" s="13" t="str">
        <f>'Student Summary'!$H$13</f>
        <v>Group</v>
      </c>
      <c r="D115" s="135"/>
      <c r="E115" s="135"/>
      <c r="F115" s="135"/>
      <c r="G115" s="135"/>
      <c r="H115" s="135"/>
      <c r="I115" s="135"/>
      <c r="J115" s="135"/>
      <c r="K115" s="135"/>
      <c r="L115" s="135"/>
      <c r="M115" s="1"/>
      <c r="N115" s="39"/>
      <c r="O115" s="13" t="str">
        <f>'Student Summary'!$H$13</f>
        <v>Group</v>
      </c>
      <c r="P115" s="135"/>
      <c r="Q115" s="135"/>
      <c r="R115" s="135"/>
      <c r="S115" s="135"/>
      <c r="T115" s="135"/>
      <c r="U115" s="135"/>
      <c r="V115" s="135"/>
      <c r="W115" s="135"/>
      <c r="X115" s="135"/>
      <c r="Y115" s="1"/>
      <c r="Z115" s="39"/>
      <c r="AA115" s="13" t="str">
        <f>'Student Summary'!$H$13</f>
        <v>Group</v>
      </c>
      <c r="AB115" s="135"/>
      <c r="AC115" s="135"/>
      <c r="AD115" s="135"/>
      <c r="AE115" s="135"/>
      <c r="AF115" s="135"/>
      <c r="AG115" s="135"/>
      <c r="AH115" s="135"/>
      <c r="AI115" s="135"/>
      <c r="AJ115" s="135"/>
      <c r="AK115" s="1"/>
      <c r="AL115" s="39"/>
      <c r="AM115" s="13" t="str">
        <f>'Student Summary'!$H$13</f>
        <v>Group</v>
      </c>
      <c r="AN115" s="135"/>
      <c r="AO115" s="135"/>
      <c r="AP115" s="135"/>
      <c r="AQ115" s="135"/>
      <c r="AR115" s="135"/>
      <c r="AS115" s="135"/>
      <c r="AT115" s="135"/>
      <c r="AU115" s="135"/>
      <c r="AV115" s="135"/>
      <c r="AW115" s="1"/>
      <c r="AX115" s="41"/>
      <c r="AY115" s="13" t="str">
        <f>'Student Summary'!$H$13</f>
        <v>Group</v>
      </c>
      <c r="AZ115" s="135"/>
      <c r="BA115" s="135"/>
      <c r="BB115" s="135"/>
      <c r="BC115" s="135"/>
      <c r="BD115" s="135"/>
      <c r="BE115" s="135"/>
      <c r="BF115" s="135"/>
      <c r="BG115" s="135"/>
      <c r="BH115" s="135"/>
      <c r="BI115" s="1"/>
    </row>
    <row r="116" spans="1:61">
      <c r="A116" s="38"/>
      <c r="B116" s="3"/>
      <c r="C116" s="13" t="s">
        <v>12</v>
      </c>
      <c r="D116" s="135"/>
      <c r="E116" s="135"/>
      <c r="F116" s="135"/>
      <c r="G116" s="135"/>
      <c r="H116" s="135"/>
      <c r="I116" s="135"/>
      <c r="J116" s="135"/>
      <c r="K116" s="135"/>
      <c r="L116" s="135"/>
      <c r="M116" s="1"/>
      <c r="N116" s="39"/>
      <c r="O116" s="13"/>
      <c r="P116" s="135"/>
      <c r="Q116" s="135"/>
      <c r="R116" s="135"/>
      <c r="S116" s="135"/>
      <c r="T116" s="135"/>
      <c r="U116" s="135"/>
      <c r="V116" s="135"/>
      <c r="W116" s="135"/>
      <c r="X116" s="135"/>
      <c r="Y116" s="1"/>
      <c r="Z116" s="39"/>
      <c r="AA116" s="13" t="s">
        <v>12</v>
      </c>
      <c r="AB116" s="135"/>
      <c r="AC116" s="135"/>
      <c r="AD116" s="135"/>
      <c r="AE116" s="135"/>
      <c r="AF116" s="135"/>
      <c r="AG116" s="135"/>
      <c r="AH116" s="135"/>
      <c r="AI116" s="135"/>
      <c r="AJ116" s="135"/>
      <c r="AK116" s="1"/>
      <c r="AL116" s="39"/>
      <c r="AM116" s="13" t="s">
        <v>12</v>
      </c>
      <c r="AN116" s="135"/>
      <c r="AO116" s="135"/>
      <c r="AP116" s="135"/>
      <c r="AQ116" s="135"/>
      <c r="AR116" s="135"/>
      <c r="AS116" s="135"/>
      <c r="AT116" s="135"/>
      <c r="AU116" s="135"/>
      <c r="AV116" s="135"/>
      <c r="AW116" s="1"/>
      <c r="AX116" s="41"/>
      <c r="AY116" s="13" t="s">
        <v>12</v>
      </c>
      <c r="AZ116" s="135"/>
      <c r="BA116" s="135"/>
      <c r="BB116" s="135"/>
      <c r="BC116" s="135"/>
      <c r="BD116" s="135"/>
      <c r="BE116" s="135"/>
      <c r="BF116" s="135"/>
      <c r="BG116" s="135"/>
      <c r="BH116" s="135"/>
      <c r="BI116" s="1"/>
    </row>
    <row r="117" spans="1:61">
      <c r="A117" s="38"/>
      <c r="B117" s="3"/>
      <c r="C117" s="13" t="s">
        <v>57</v>
      </c>
      <c r="D117" s="135"/>
      <c r="E117" s="135"/>
      <c r="F117" s="135"/>
      <c r="G117" s="135"/>
      <c r="H117" s="135"/>
      <c r="I117" s="135"/>
      <c r="J117" s="135"/>
      <c r="K117" s="135"/>
      <c r="L117" s="135"/>
      <c r="M117" s="1"/>
      <c r="N117" s="39"/>
      <c r="O117" s="13"/>
      <c r="P117" s="135"/>
      <c r="Q117" s="135"/>
      <c r="R117" s="135"/>
      <c r="S117" s="135"/>
      <c r="T117" s="135"/>
      <c r="U117" s="135"/>
      <c r="V117" s="135"/>
      <c r="W117" s="135"/>
      <c r="X117" s="135"/>
      <c r="Y117" s="1"/>
      <c r="Z117" s="39"/>
      <c r="AA117" s="13" t="s">
        <v>57</v>
      </c>
      <c r="AB117" s="135"/>
      <c r="AC117" s="135"/>
      <c r="AD117" s="135"/>
      <c r="AE117" s="135"/>
      <c r="AF117" s="135"/>
      <c r="AG117" s="135"/>
      <c r="AH117" s="135"/>
      <c r="AI117" s="135"/>
      <c r="AJ117" s="135"/>
      <c r="AK117" s="1"/>
      <c r="AL117" s="39"/>
      <c r="AM117" s="13" t="s">
        <v>57</v>
      </c>
      <c r="AN117" s="135"/>
      <c r="AO117" s="135"/>
      <c r="AP117" s="135"/>
      <c r="AQ117" s="135"/>
      <c r="AR117" s="135"/>
      <c r="AS117" s="135"/>
      <c r="AT117" s="135"/>
      <c r="AU117" s="135"/>
      <c r="AV117" s="135"/>
      <c r="AW117" s="1"/>
      <c r="AX117" s="41"/>
      <c r="AY117" s="13" t="s">
        <v>57</v>
      </c>
      <c r="AZ117" s="135"/>
      <c r="BA117" s="135"/>
      <c r="BB117" s="135"/>
      <c r="BC117" s="135"/>
      <c r="BD117" s="135"/>
      <c r="BE117" s="135"/>
      <c r="BF117" s="135"/>
      <c r="BG117" s="135"/>
      <c r="BH117" s="135"/>
      <c r="BI117" s="1"/>
    </row>
    <row r="118" spans="1:61">
      <c r="A118" s="38"/>
      <c r="B118" s="3"/>
      <c r="C118" s="13" t="s">
        <v>58</v>
      </c>
      <c r="D118" s="135"/>
      <c r="E118" s="135"/>
      <c r="F118" s="135"/>
      <c r="G118" s="135"/>
      <c r="H118" s="135"/>
      <c r="I118" s="135"/>
      <c r="J118" s="135"/>
      <c r="K118" s="135"/>
      <c r="L118" s="135"/>
      <c r="M118" s="1"/>
      <c r="N118" s="39"/>
      <c r="O118" s="13"/>
      <c r="P118" s="135"/>
      <c r="Q118" s="135"/>
      <c r="R118" s="135"/>
      <c r="S118" s="135"/>
      <c r="T118" s="135"/>
      <c r="U118" s="135"/>
      <c r="V118" s="135"/>
      <c r="W118" s="135"/>
      <c r="X118" s="135"/>
      <c r="Y118" s="1"/>
      <c r="Z118" s="39"/>
      <c r="AA118" s="13" t="s">
        <v>58</v>
      </c>
      <c r="AB118" s="135"/>
      <c r="AC118" s="135"/>
      <c r="AD118" s="135"/>
      <c r="AE118" s="135"/>
      <c r="AF118" s="135"/>
      <c r="AG118" s="135"/>
      <c r="AH118" s="135"/>
      <c r="AI118" s="135"/>
      <c r="AJ118" s="135"/>
      <c r="AK118" s="1"/>
      <c r="AL118" s="39"/>
      <c r="AM118" s="13" t="s">
        <v>58</v>
      </c>
      <c r="AN118" s="135"/>
      <c r="AO118" s="135"/>
      <c r="AP118" s="135"/>
      <c r="AQ118" s="135"/>
      <c r="AR118" s="135"/>
      <c r="AS118" s="135"/>
      <c r="AT118" s="135"/>
      <c r="AU118" s="135"/>
      <c r="AV118" s="135"/>
      <c r="AW118" s="1"/>
      <c r="AX118" s="41"/>
      <c r="AY118" s="13" t="s">
        <v>58</v>
      </c>
      <c r="AZ118" s="135"/>
      <c r="BA118" s="135"/>
      <c r="BB118" s="135"/>
      <c r="BC118" s="135"/>
      <c r="BD118" s="135"/>
      <c r="BE118" s="135"/>
      <c r="BF118" s="135"/>
      <c r="BG118" s="135"/>
      <c r="BH118" s="135"/>
      <c r="BI118" s="1"/>
    </row>
    <row r="119" spans="1:61" ht="4.5" customHeight="1">
      <c r="A119" s="38"/>
      <c r="B119" s="3"/>
      <c r="C119" s="16"/>
      <c r="D119" s="16"/>
      <c r="E119" s="16"/>
      <c r="F119" s="16"/>
      <c r="G119" s="16"/>
      <c r="H119" s="16"/>
      <c r="I119" s="16"/>
      <c r="J119" s="16"/>
      <c r="K119" s="16"/>
      <c r="L119" s="16"/>
      <c r="M119" s="16"/>
      <c r="N119" s="39"/>
      <c r="O119" s="16"/>
      <c r="P119" s="16"/>
      <c r="Q119" s="16"/>
      <c r="R119" s="16"/>
      <c r="S119" s="16"/>
      <c r="T119" s="16"/>
      <c r="U119" s="16"/>
      <c r="V119" s="16"/>
      <c r="W119" s="16"/>
      <c r="X119" s="16"/>
      <c r="Y119" s="16"/>
      <c r="Z119" s="39"/>
      <c r="AA119" s="16"/>
      <c r="AB119" s="16"/>
      <c r="AC119" s="16"/>
      <c r="AD119" s="16"/>
      <c r="AE119" s="16"/>
      <c r="AF119" s="16"/>
      <c r="AG119" s="16"/>
      <c r="AH119" s="16"/>
      <c r="AI119" s="16"/>
      <c r="AJ119" s="125"/>
      <c r="AK119" s="16"/>
      <c r="AL119" s="39"/>
      <c r="AM119" s="16"/>
      <c r="AN119" s="16"/>
      <c r="AO119" s="16"/>
      <c r="AP119" s="16"/>
      <c r="AQ119" s="16"/>
      <c r="AR119" s="16"/>
      <c r="AS119" s="16"/>
      <c r="AT119" s="16"/>
      <c r="AU119" s="16"/>
      <c r="AV119" s="16"/>
      <c r="AW119" s="16"/>
      <c r="AX119" s="41"/>
      <c r="AY119" s="16"/>
      <c r="AZ119" s="16"/>
      <c r="BA119" s="16"/>
      <c r="BB119" s="16"/>
      <c r="BC119" s="16"/>
      <c r="BD119" s="16"/>
      <c r="BE119" s="16"/>
      <c r="BF119" s="16"/>
      <c r="BG119" s="16"/>
      <c r="BH119" s="16"/>
      <c r="BI119" s="16"/>
    </row>
    <row r="120" spans="1:61" ht="15.75" thickBot="1">
      <c r="A120" s="38"/>
      <c r="B120" s="3"/>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126"/>
      <c r="AK120" s="39"/>
      <c r="AL120" s="39"/>
      <c r="AM120" s="39"/>
      <c r="AN120" s="39"/>
      <c r="AO120" s="39"/>
      <c r="AP120" s="39"/>
      <c r="AQ120" s="39"/>
      <c r="AR120" s="39"/>
      <c r="AS120" s="39"/>
      <c r="AT120" s="39"/>
      <c r="AU120" s="39"/>
      <c r="AV120" s="39"/>
      <c r="AW120" s="39"/>
      <c r="AX120" s="41"/>
      <c r="AY120" s="39"/>
      <c r="AZ120" s="39"/>
      <c r="BA120" s="39"/>
      <c r="BB120" s="39"/>
      <c r="BC120" s="39"/>
      <c r="BD120" s="39"/>
      <c r="BE120" s="39"/>
      <c r="BF120" s="39"/>
      <c r="BG120" s="39"/>
      <c r="BH120" s="39"/>
      <c r="BI120" s="39"/>
    </row>
    <row r="121" spans="1:61">
      <c r="A121" s="38"/>
      <c r="B121" s="21"/>
      <c r="C121" s="7" t="s">
        <v>60</v>
      </c>
      <c r="D121" s="103" t="str">
        <f>IFERROR(AVERAGE(D111:D119),"")</f>
        <v/>
      </c>
      <c r="E121" s="103" t="str">
        <f t="shared" ref="E121:L121" si="50">IFERROR(AVERAGE(E111:E119),"")</f>
        <v/>
      </c>
      <c r="F121" s="103" t="str">
        <f t="shared" si="50"/>
        <v/>
      </c>
      <c r="G121" s="103" t="str">
        <f t="shared" si="50"/>
        <v/>
      </c>
      <c r="H121" s="103" t="str">
        <f t="shared" si="50"/>
        <v/>
      </c>
      <c r="I121" s="103" t="str">
        <f t="shared" si="50"/>
        <v/>
      </c>
      <c r="J121" s="103" t="str">
        <f t="shared" si="50"/>
        <v/>
      </c>
      <c r="K121" s="103" t="str">
        <f t="shared" si="50"/>
        <v/>
      </c>
      <c r="L121" s="103" t="str">
        <f t="shared" si="50"/>
        <v/>
      </c>
      <c r="M121" s="40"/>
      <c r="N121" s="49"/>
      <c r="O121" s="7" t="s">
        <v>60</v>
      </c>
      <c r="P121" s="20" t="str">
        <f>IFERROR(AVERAGE(P111:P119),"")</f>
        <v/>
      </c>
      <c r="Q121" s="20" t="str">
        <f t="shared" ref="Q121:X121" si="51">IFERROR(AVERAGE(Q111:Q119),"")</f>
        <v/>
      </c>
      <c r="R121" s="20" t="str">
        <f t="shared" si="51"/>
        <v/>
      </c>
      <c r="S121" s="20" t="str">
        <f t="shared" si="51"/>
        <v/>
      </c>
      <c r="T121" s="20" t="str">
        <f t="shared" si="51"/>
        <v/>
      </c>
      <c r="U121" s="20" t="str">
        <f t="shared" si="51"/>
        <v/>
      </c>
      <c r="V121" s="20" t="str">
        <f t="shared" si="51"/>
        <v/>
      </c>
      <c r="W121" s="20" t="str">
        <f t="shared" si="51"/>
        <v/>
      </c>
      <c r="X121" s="20" t="str">
        <f t="shared" si="51"/>
        <v/>
      </c>
      <c r="Y121" s="40"/>
      <c r="Z121" s="49"/>
      <c r="AA121" s="7" t="s">
        <v>60</v>
      </c>
      <c r="AB121" s="20" t="str">
        <f>IFERROR(AVERAGE(AB111:AB118),"")</f>
        <v/>
      </c>
      <c r="AC121" s="20" t="str">
        <f t="shared" ref="AC121:AJ121" si="52">IFERROR(AVERAGE(AC111:AC118),"")</f>
        <v/>
      </c>
      <c r="AD121" s="20" t="str">
        <f t="shared" si="52"/>
        <v/>
      </c>
      <c r="AE121" s="20" t="str">
        <f t="shared" si="52"/>
        <v/>
      </c>
      <c r="AF121" s="20" t="str">
        <f t="shared" si="52"/>
        <v/>
      </c>
      <c r="AG121" s="20" t="str">
        <f t="shared" si="52"/>
        <v/>
      </c>
      <c r="AH121" s="20" t="str">
        <f t="shared" si="52"/>
        <v/>
      </c>
      <c r="AI121" s="20" t="str">
        <f t="shared" si="52"/>
        <v/>
      </c>
      <c r="AJ121" s="127" t="str">
        <f t="shared" si="52"/>
        <v/>
      </c>
      <c r="AK121" s="40"/>
      <c r="AL121" s="49"/>
      <c r="AM121" s="7" t="s">
        <v>60</v>
      </c>
      <c r="AN121" s="7" t="str">
        <f>IFERROR(AVERAGE(AN111:AN118),"")</f>
        <v/>
      </c>
      <c r="AO121" s="7" t="str">
        <f t="shared" ref="AO121:AV121" si="53">IFERROR(AVERAGE(AO111:AO118),"")</f>
        <v/>
      </c>
      <c r="AP121" s="7" t="str">
        <f t="shared" si="53"/>
        <v/>
      </c>
      <c r="AQ121" s="7" t="str">
        <f t="shared" si="53"/>
        <v/>
      </c>
      <c r="AR121" s="7" t="str">
        <f t="shared" si="53"/>
        <v/>
      </c>
      <c r="AS121" s="7" t="str">
        <f t="shared" si="53"/>
        <v/>
      </c>
      <c r="AT121" s="7" t="str">
        <f t="shared" si="53"/>
        <v/>
      </c>
      <c r="AU121" s="7" t="str">
        <f t="shared" si="53"/>
        <v/>
      </c>
      <c r="AV121" s="7" t="str">
        <f t="shared" si="53"/>
        <v/>
      </c>
      <c r="AW121" s="40"/>
      <c r="AX121" s="48"/>
      <c r="AY121" s="7" t="s">
        <v>60</v>
      </c>
      <c r="AZ121" s="7" t="str">
        <f>IFERROR(AVERAGE(AZ111:AZ118),"")</f>
        <v/>
      </c>
      <c r="BA121" s="7" t="str">
        <f t="shared" ref="BA121:BH121" si="54">IFERROR(AVERAGE(BA111:BA118),"")</f>
        <v/>
      </c>
      <c r="BB121" s="7" t="str">
        <f t="shared" si="54"/>
        <v/>
      </c>
      <c r="BC121" s="7" t="str">
        <f t="shared" si="54"/>
        <v/>
      </c>
      <c r="BD121" s="7" t="str">
        <f t="shared" si="54"/>
        <v/>
      </c>
      <c r="BE121" s="7" t="str">
        <f t="shared" si="54"/>
        <v/>
      </c>
      <c r="BF121" s="7" t="str">
        <f t="shared" si="54"/>
        <v/>
      </c>
      <c r="BG121" s="7" t="str">
        <f t="shared" si="54"/>
        <v/>
      </c>
      <c r="BH121" s="7" t="str">
        <f t="shared" si="54"/>
        <v/>
      </c>
      <c r="BI121" s="40"/>
    </row>
    <row r="122" spans="1:61" ht="15.75" thickBot="1">
      <c r="A122" s="38"/>
      <c r="B122" s="3"/>
      <c r="C122" s="6" t="s">
        <v>88</v>
      </c>
      <c r="D122" s="6">
        <f>SUM(D111:D118)</f>
        <v>0</v>
      </c>
      <c r="E122" s="6">
        <f>SUM(E111:E118)</f>
        <v>0</v>
      </c>
      <c r="F122" s="6">
        <f>SUM(F111:F118)</f>
        <v>0</v>
      </c>
      <c r="G122" s="6">
        <f t="shared" ref="G122:L122" si="55">SUM(G111:G118)</f>
        <v>0</v>
      </c>
      <c r="H122" s="6">
        <f t="shared" si="55"/>
        <v>0</v>
      </c>
      <c r="I122" s="6">
        <f t="shared" si="55"/>
        <v>0</v>
      </c>
      <c r="J122" s="6">
        <f t="shared" si="55"/>
        <v>0</v>
      </c>
      <c r="K122" s="6">
        <f t="shared" si="55"/>
        <v>0</v>
      </c>
      <c r="L122" s="6">
        <f t="shared" si="55"/>
        <v>0</v>
      </c>
      <c r="M122" s="38"/>
      <c r="N122" s="39"/>
      <c r="O122" s="6" t="s">
        <v>61</v>
      </c>
      <c r="P122" s="6">
        <f>SUM(P111:P118)</f>
        <v>0</v>
      </c>
      <c r="Q122" s="6">
        <f>SUM(Q111:Q118)</f>
        <v>0</v>
      </c>
      <c r="R122" s="6">
        <f>SUM(R111:R118)</f>
        <v>0</v>
      </c>
      <c r="S122" s="6">
        <f t="shared" ref="S122:X122" si="56">SUM(S111:S118)</f>
        <v>0</v>
      </c>
      <c r="T122" s="6">
        <f t="shared" si="56"/>
        <v>0</v>
      </c>
      <c r="U122" s="6">
        <f t="shared" si="56"/>
        <v>0</v>
      </c>
      <c r="V122" s="6">
        <f t="shared" si="56"/>
        <v>0</v>
      </c>
      <c r="W122" s="6">
        <f t="shared" si="56"/>
        <v>0</v>
      </c>
      <c r="X122" s="6">
        <f t="shared" si="56"/>
        <v>0</v>
      </c>
      <c r="Y122" s="38"/>
      <c r="Z122" s="39"/>
      <c r="AA122" s="6" t="s">
        <v>61</v>
      </c>
      <c r="AB122" s="6">
        <f>SUM(AB111:AB118)</f>
        <v>0</v>
      </c>
      <c r="AC122" s="6">
        <f>SUM(AC111:AC118)</f>
        <v>0</v>
      </c>
      <c r="AD122" s="6">
        <f>SUM(AD111:AD118)</f>
        <v>0</v>
      </c>
      <c r="AE122" s="6">
        <f t="shared" ref="AE122:AJ122" si="57">SUM(AE111:AE118)</f>
        <v>0</v>
      </c>
      <c r="AF122" s="6">
        <f t="shared" si="57"/>
        <v>0</v>
      </c>
      <c r="AG122" s="6">
        <f t="shared" si="57"/>
        <v>0</v>
      </c>
      <c r="AH122" s="6">
        <f t="shared" si="57"/>
        <v>0</v>
      </c>
      <c r="AI122" s="6">
        <f t="shared" si="57"/>
        <v>0</v>
      </c>
      <c r="AJ122" s="128">
        <f t="shared" si="57"/>
        <v>0</v>
      </c>
      <c r="AK122" s="38"/>
      <c r="AL122" s="39"/>
      <c r="AM122" s="6" t="s">
        <v>88</v>
      </c>
      <c r="AN122" s="6">
        <f>SUM(AN111:AN118)</f>
        <v>0</v>
      </c>
      <c r="AO122" s="6">
        <f>SUM(AO111:AO118)</f>
        <v>0</v>
      </c>
      <c r="AP122" s="6">
        <f>SUM(AP111:AP118)</f>
        <v>0</v>
      </c>
      <c r="AQ122" s="6">
        <f t="shared" ref="AQ122:AV122" si="58">SUM(AQ111:AQ118)</f>
        <v>0</v>
      </c>
      <c r="AR122" s="6">
        <f t="shared" si="58"/>
        <v>0</v>
      </c>
      <c r="AS122" s="6">
        <f t="shared" si="58"/>
        <v>0</v>
      </c>
      <c r="AT122" s="6">
        <f t="shared" si="58"/>
        <v>0</v>
      </c>
      <c r="AU122" s="6">
        <f t="shared" si="58"/>
        <v>0</v>
      </c>
      <c r="AV122" s="6">
        <f t="shared" si="58"/>
        <v>0</v>
      </c>
      <c r="AW122" s="38"/>
      <c r="AX122" s="41"/>
      <c r="AY122" s="6" t="s">
        <v>61</v>
      </c>
      <c r="AZ122" s="6">
        <f>SUM(AZ111:AZ118)</f>
        <v>0</v>
      </c>
      <c r="BA122" s="6">
        <f>SUM(BA111:BA118)</f>
        <v>0</v>
      </c>
      <c r="BB122" s="6">
        <f>SUM(BB111:BB118)</f>
        <v>0</v>
      </c>
      <c r="BC122" s="6">
        <f t="shared" ref="BC122:BH122" si="59">SUM(BC111:BC118)</f>
        <v>0</v>
      </c>
      <c r="BD122" s="6">
        <f t="shared" si="59"/>
        <v>0</v>
      </c>
      <c r="BE122" s="6">
        <f t="shared" si="59"/>
        <v>0</v>
      </c>
      <c r="BF122" s="6">
        <f t="shared" si="59"/>
        <v>0</v>
      </c>
      <c r="BG122" s="6">
        <f t="shared" si="59"/>
        <v>0</v>
      </c>
      <c r="BH122" s="6">
        <f t="shared" si="59"/>
        <v>0</v>
      </c>
      <c r="BI122" s="38"/>
    </row>
    <row r="123" spans="1:61" ht="15.75" thickBot="1">
      <c r="A123" s="38"/>
      <c r="B123" s="29"/>
      <c r="C123" s="38"/>
      <c r="D123" s="255" t="s">
        <v>62</v>
      </c>
      <c r="E123" s="256"/>
      <c r="F123" s="256"/>
      <c r="G123" s="252" t="str">
        <f>IFERROR(IF((SUM(D$111:F$118) / (3*COUNT(D$111:F$118))) &gt;= 'Student Summary'!$K22, "YES", "NO"),"")</f>
        <v/>
      </c>
      <c r="H123" s="253"/>
      <c r="I123" s="40"/>
      <c r="J123" s="40"/>
      <c r="K123" s="40"/>
      <c r="L123" s="40"/>
      <c r="M123" s="38"/>
      <c r="N123" s="39"/>
      <c r="O123" s="38"/>
      <c r="P123" s="255" t="s">
        <v>62</v>
      </c>
      <c r="Q123" s="256"/>
      <c r="R123" s="256"/>
      <c r="S123" s="252" t="str">
        <f>IFERROR(IF((SUM(P$111:R$118) / (3*COUNT(P$111:R$118))) &gt;= 'Student Summary'!$K22, "YES", "NO"),"")</f>
        <v/>
      </c>
      <c r="T123" s="253"/>
      <c r="U123" s="40"/>
      <c r="V123" s="40"/>
      <c r="W123" s="40"/>
      <c r="X123" s="40"/>
      <c r="Y123" s="38"/>
      <c r="Z123" s="39"/>
      <c r="AA123" s="38"/>
      <c r="AB123" s="255" t="s">
        <v>62</v>
      </c>
      <c r="AC123" s="256"/>
      <c r="AD123" s="256"/>
      <c r="AE123" s="252" t="str">
        <f>IFERROR(IF((SUM(AB$111:AD$118) / (3*COUNT(AB$111:AD$118))) &gt;= 'Student Summary'!$K22, "YES", "NO"),"")</f>
        <v/>
      </c>
      <c r="AF123" s="253"/>
      <c r="AG123" s="40"/>
      <c r="AH123" s="40"/>
      <c r="AI123" s="40"/>
      <c r="AJ123" s="129"/>
      <c r="AK123" s="38"/>
      <c r="AL123" s="38"/>
      <c r="AM123" s="38"/>
      <c r="AN123" s="255" t="s">
        <v>62</v>
      </c>
      <c r="AO123" s="256"/>
      <c r="AP123" s="256"/>
      <c r="AQ123" s="252" t="str">
        <f>IFERROR(IF((SUM(AN$111:AP$118) / (3*COUNT(AN$111:AP$118))) &gt;= 'Student Summary'!$K22, "YES", "NO"),"")</f>
        <v/>
      </c>
      <c r="AR123" s="253"/>
      <c r="AS123" s="40"/>
      <c r="AT123" s="40"/>
      <c r="AU123" s="40"/>
      <c r="AV123" s="40"/>
      <c r="AW123" s="38"/>
      <c r="AX123" s="41"/>
      <c r="AY123" s="38"/>
      <c r="AZ123" s="255" t="s">
        <v>62</v>
      </c>
      <c r="BA123" s="256"/>
      <c r="BB123" s="256"/>
      <c r="BC123" s="252" t="str">
        <f>IFERROR(IF((SUM(AZ$111:BB$118) / (3*COUNT(AZ$111:BB$118))) &gt;= 'Student Summary'!$K22, "YES", "NO"),"")</f>
        <v/>
      </c>
      <c r="BD123" s="253"/>
      <c r="BE123" s="40"/>
      <c r="BF123" s="40"/>
      <c r="BG123" s="40"/>
      <c r="BH123" s="40"/>
      <c r="BI123" s="38"/>
    </row>
    <row r="124" spans="1:61" ht="15.75" thickBot="1">
      <c r="A124" s="38"/>
      <c r="B124" s="29"/>
      <c r="C124" s="38"/>
      <c r="D124" s="257" t="s">
        <v>63</v>
      </c>
      <c r="E124" s="258"/>
      <c r="F124" s="258"/>
      <c r="G124" s="252" t="str">
        <f>IFERROR(IF((SUM(D$111:F$118) / (3*COUNT(D$111:F$118))) &gt;= 'Student Summary'!$K23, "YES", "NO"),"")</f>
        <v/>
      </c>
      <c r="H124" s="253"/>
      <c r="I124" s="40"/>
      <c r="J124" s="40"/>
      <c r="K124" s="40"/>
      <c r="L124" s="40"/>
      <c r="M124" s="38"/>
      <c r="N124" s="38"/>
      <c r="O124" s="38"/>
      <c r="P124" s="257" t="s">
        <v>63</v>
      </c>
      <c r="Q124" s="258"/>
      <c r="R124" s="258"/>
      <c r="S124" s="252" t="str">
        <f>IFERROR(IF((SUM(P$111:R$118) / (3*COUNT(P$111:R$118))) &gt;= 'Student Summary'!$K23, "YES", "NO"),"")</f>
        <v/>
      </c>
      <c r="T124" s="253"/>
      <c r="U124" s="40"/>
      <c r="V124" s="40"/>
      <c r="W124" s="40"/>
      <c r="X124" s="40"/>
      <c r="Y124" s="38"/>
      <c r="Z124" s="38"/>
      <c r="AA124" s="38"/>
      <c r="AB124" s="257" t="s">
        <v>63</v>
      </c>
      <c r="AC124" s="258"/>
      <c r="AD124" s="258"/>
      <c r="AE124" s="252" t="str">
        <f>IFERROR(IF((SUM(AB$111:AD$118) / (3*COUNT(AB$111:AD$118))) &gt;= 'Student Summary'!$K23, "YES", "NO"),"")</f>
        <v/>
      </c>
      <c r="AF124" s="253"/>
      <c r="AG124" s="40"/>
      <c r="AH124" s="40"/>
      <c r="AI124" s="40"/>
      <c r="AJ124" s="129"/>
      <c r="AK124" s="38"/>
      <c r="AL124" s="38"/>
      <c r="AM124" s="38"/>
      <c r="AN124" s="257" t="s">
        <v>63</v>
      </c>
      <c r="AO124" s="258"/>
      <c r="AP124" s="258"/>
      <c r="AQ124" s="252" t="str">
        <f>IFERROR(IF((SUM(AN$111:AP$118) / (3*COUNT(AN$111:AP$118))) &gt;= 'Student Summary'!$K23, "YES", "NO"),"")</f>
        <v/>
      </c>
      <c r="AR124" s="253"/>
      <c r="AS124" s="40"/>
      <c r="AT124" s="40"/>
      <c r="AU124" s="40"/>
      <c r="AV124" s="40"/>
      <c r="AW124" s="38"/>
      <c r="AX124" s="38"/>
      <c r="AY124" s="38"/>
      <c r="AZ124" s="257" t="s">
        <v>63</v>
      </c>
      <c r="BA124" s="258"/>
      <c r="BB124" s="258"/>
      <c r="BC124" s="252" t="str">
        <f>IFERROR(IF((SUM(AZ$111:BB$118) / (3*COUNT(AZ$111:BB$118))) &gt;= 'Student Summary'!$K23, "YES", "NO"),"")</f>
        <v/>
      </c>
      <c r="BD124" s="253"/>
      <c r="BE124" s="40"/>
      <c r="BF124" s="40"/>
      <c r="BG124" s="40"/>
      <c r="BH124" s="40"/>
      <c r="BI124" s="38"/>
    </row>
    <row r="125" spans="1:61" ht="15.75" thickBot="1">
      <c r="A125" s="38"/>
      <c r="B125" s="29"/>
      <c r="C125" s="38"/>
      <c r="D125" s="257" t="s">
        <v>64</v>
      </c>
      <c r="E125" s="258"/>
      <c r="F125" s="258"/>
      <c r="G125" s="252" t="str">
        <f>IFERROR(IF((SUM(D$111:F$118) / (3*COUNT(D$111:F$118))) &gt;= 'Student Summary'!$K24, "YES", "NO"),"")</f>
        <v/>
      </c>
      <c r="H125" s="253"/>
      <c r="I125" s="40"/>
      <c r="J125" s="40"/>
      <c r="K125" s="40"/>
      <c r="L125" s="40"/>
      <c r="M125" s="38"/>
      <c r="N125" s="38"/>
      <c r="O125" s="38"/>
      <c r="P125" s="257" t="s">
        <v>64</v>
      </c>
      <c r="Q125" s="258"/>
      <c r="R125" s="258"/>
      <c r="S125" s="252" t="str">
        <f>IFERROR(IF((SUM(P$111:R$118) / (3*COUNT(P$111:R$118))) &gt;= 'Student Summary'!$K24, "YES", "NO"),"")</f>
        <v/>
      </c>
      <c r="T125" s="253"/>
      <c r="U125" s="40"/>
      <c r="V125" s="40"/>
      <c r="W125" s="40"/>
      <c r="X125" s="40"/>
      <c r="Y125" s="38"/>
      <c r="Z125" s="38"/>
      <c r="AA125" s="38"/>
      <c r="AB125" s="257" t="s">
        <v>64</v>
      </c>
      <c r="AC125" s="258"/>
      <c r="AD125" s="258"/>
      <c r="AE125" s="252" t="str">
        <f>IFERROR(IF((SUM(AB$111:AD$118) / (3*COUNT(AB$111:AD$118))) &gt;= 'Student Summary'!$K24, "YES", "NO"),"")</f>
        <v/>
      </c>
      <c r="AF125" s="253"/>
      <c r="AG125" s="40"/>
      <c r="AH125" s="40"/>
      <c r="AI125" s="40"/>
      <c r="AJ125" s="109"/>
      <c r="AK125" s="38"/>
      <c r="AL125" s="38"/>
      <c r="AM125" s="38"/>
      <c r="AN125" s="257" t="s">
        <v>64</v>
      </c>
      <c r="AO125" s="258"/>
      <c r="AP125" s="258"/>
      <c r="AQ125" s="252" t="str">
        <f>IFERROR(IF((SUM(AN$111:AP$118) / (3*COUNT(AN$111:AP$118))) &gt;= 'Student Summary'!$K24, "YES", "NO"),"")</f>
        <v/>
      </c>
      <c r="AR125" s="253"/>
      <c r="AS125" s="40"/>
      <c r="AT125" s="40"/>
      <c r="AU125" s="40"/>
      <c r="AV125" s="40"/>
      <c r="AW125" s="38"/>
      <c r="AX125" s="38"/>
      <c r="AY125" s="38"/>
      <c r="AZ125" s="257" t="s">
        <v>64</v>
      </c>
      <c r="BA125" s="258"/>
      <c r="BB125" s="258"/>
      <c r="BC125" s="252" t="str">
        <f>IFERROR(IF((SUM(AZ$111:BB$118) / (3*COUNT(AZ$111:BB$118))) &gt;= 'Student Summary'!$K24, "YES", "NO"),"")</f>
        <v/>
      </c>
      <c r="BD125" s="253"/>
      <c r="BE125" s="40"/>
      <c r="BF125" s="40"/>
      <c r="BG125" s="40"/>
      <c r="BH125" s="40"/>
      <c r="BI125" s="38"/>
    </row>
    <row r="126" spans="1:61" ht="15.75" thickBot="1">
      <c r="A126" s="38"/>
      <c r="B126" s="29"/>
      <c r="C126" s="38"/>
      <c r="D126" s="259" t="s">
        <v>65</v>
      </c>
      <c r="E126" s="260"/>
      <c r="F126" s="260"/>
      <c r="G126" s="252" t="str">
        <f>IFERROR(IF((SUM(D$111:F$118) / (3*COUNT(D$111:F$118))) &gt;= 'Student Summary'!$K25, "YES", "NO"),"")</f>
        <v/>
      </c>
      <c r="H126" s="253"/>
      <c r="I126" s="40"/>
      <c r="J126" s="40"/>
      <c r="K126" s="40"/>
      <c r="L126" s="40"/>
      <c r="M126" s="38"/>
      <c r="N126" s="38"/>
      <c r="O126" s="38"/>
      <c r="P126" s="259" t="s">
        <v>65</v>
      </c>
      <c r="Q126" s="260"/>
      <c r="R126" s="260"/>
      <c r="S126" s="252" t="str">
        <f>IFERROR(IF((SUM(P$111:R$118) / (3*COUNT(P$111:R$118))) &gt;= 'Student Summary'!$K25, "YES", "NO"),"")</f>
        <v/>
      </c>
      <c r="T126" s="253"/>
      <c r="U126" s="40"/>
      <c r="V126" s="40"/>
      <c r="W126" s="40"/>
      <c r="X126" s="40"/>
      <c r="Y126" s="38"/>
      <c r="Z126" s="38"/>
      <c r="AA126" s="38"/>
      <c r="AB126" s="259" t="s">
        <v>65</v>
      </c>
      <c r="AC126" s="260"/>
      <c r="AD126" s="260"/>
      <c r="AE126" s="252" t="str">
        <f>IFERROR(IF((SUM(AB$111:AD$118) / (3*COUNT(AB$111:AD$118))) &gt;= 'Student Summary'!$K25, "YES", "NO"),"")</f>
        <v/>
      </c>
      <c r="AF126" s="253"/>
      <c r="AG126" s="40"/>
      <c r="AH126" s="40"/>
      <c r="AI126" s="40"/>
      <c r="AJ126" s="109"/>
      <c r="AK126" s="38"/>
      <c r="AL126" s="38"/>
      <c r="AM126" s="38"/>
      <c r="AN126" s="259" t="s">
        <v>65</v>
      </c>
      <c r="AO126" s="260"/>
      <c r="AP126" s="260"/>
      <c r="AQ126" s="252" t="str">
        <f>IFERROR(IF((SUM(AN$111:AP$118) / (3*COUNT(AN$111:AP$118))) &gt;= 'Student Summary'!$K25, "YES", "NO"),"")</f>
        <v/>
      </c>
      <c r="AR126" s="253"/>
      <c r="AS126" s="40"/>
      <c r="AT126" s="40"/>
      <c r="AU126" s="40"/>
      <c r="AV126" s="40"/>
      <c r="AW126" s="38"/>
      <c r="AX126" s="38"/>
      <c r="AY126" s="38"/>
      <c r="AZ126" s="259" t="s">
        <v>65</v>
      </c>
      <c r="BA126" s="260"/>
      <c r="BB126" s="260"/>
      <c r="BC126" s="252" t="str">
        <f>IFERROR(IF((SUM(AZ$111:BB$118) / (3*COUNT(AZ$111:BB$118))) &gt;= 'Student Summary'!$K25, "YES", "NO"),"")</f>
        <v/>
      </c>
      <c r="BD126" s="253"/>
      <c r="BE126" s="40"/>
      <c r="BF126" s="40"/>
      <c r="BG126" s="40"/>
      <c r="BH126" s="40"/>
      <c r="BI126" s="38"/>
    </row>
    <row r="127" spans="1:61">
      <c r="A127" s="38"/>
      <c r="B127" s="3"/>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c r="AB127" s="264"/>
      <c r="AC127" s="264"/>
      <c r="AD127" s="264"/>
      <c r="AE127" s="264"/>
      <c r="AF127" s="264"/>
      <c r="AG127" s="264"/>
      <c r="AH127" s="264"/>
      <c r="AI127" s="264"/>
      <c r="AJ127" s="264"/>
      <c r="AK127" s="264"/>
      <c r="AL127" s="264"/>
      <c r="AM127" s="264"/>
      <c r="AN127" s="264"/>
      <c r="AO127" s="264"/>
      <c r="AP127" s="264"/>
      <c r="AQ127" s="264"/>
      <c r="AR127" s="264"/>
      <c r="AS127" s="264"/>
      <c r="AT127" s="264"/>
      <c r="AU127" s="264"/>
      <c r="AV127" s="264"/>
      <c r="AW127" s="264"/>
      <c r="AX127" s="264"/>
      <c r="AY127" s="264"/>
      <c r="AZ127" s="264"/>
      <c r="BA127" s="264"/>
      <c r="BB127" s="264"/>
      <c r="BC127" s="264"/>
      <c r="BD127" s="264"/>
      <c r="BE127" s="264"/>
      <c r="BF127" s="264"/>
      <c r="BG127" s="264"/>
      <c r="BH127" s="264"/>
      <c r="BI127" s="264"/>
    </row>
    <row r="128" spans="1:61" ht="23.25">
      <c r="A128" s="38"/>
      <c r="B128" s="30"/>
      <c r="C128" s="261" t="s">
        <v>101</v>
      </c>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1"/>
      <c r="AC128" s="261"/>
      <c r="AD128" s="261"/>
      <c r="AE128" s="261"/>
      <c r="AF128" s="261"/>
      <c r="AG128" s="261"/>
      <c r="AH128" s="261"/>
      <c r="AI128" s="261"/>
      <c r="AJ128" s="261"/>
      <c r="AK128" s="261"/>
      <c r="AL128" s="261"/>
      <c r="AM128" s="261"/>
      <c r="AN128" s="261"/>
      <c r="AO128" s="261"/>
      <c r="AP128" s="261"/>
      <c r="AQ128" s="261"/>
      <c r="AR128" s="261"/>
      <c r="AS128" s="261"/>
      <c r="AT128" s="261"/>
      <c r="AU128" s="261"/>
      <c r="AV128" s="261"/>
      <c r="AW128" s="261"/>
      <c r="AX128" s="261"/>
      <c r="AY128" s="261"/>
      <c r="AZ128" s="261"/>
      <c r="BA128" s="261"/>
      <c r="BB128" s="261"/>
      <c r="BC128" s="261"/>
      <c r="BD128" s="261"/>
      <c r="BE128" s="261"/>
      <c r="BF128" s="261"/>
      <c r="BG128" s="261"/>
      <c r="BH128" s="261"/>
      <c r="BI128" s="261"/>
    </row>
    <row r="129" spans="1:318" s="60" customFormat="1" ht="21">
      <c r="A129" s="59"/>
      <c r="B129" s="254" t="s">
        <v>102</v>
      </c>
      <c r="C129" s="254"/>
      <c r="D129" s="254"/>
      <c r="E129" s="254"/>
      <c r="F129" s="254"/>
      <c r="G129" s="254"/>
      <c r="H129" s="254"/>
      <c r="I129" s="254"/>
      <c r="J129" s="254"/>
      <c r="K129" s="254"/>
      <c r="L129" s="254"/>
      <c r="M129" s="254"/>
      <c r="N129" s="254" t="s">
        <v>103</v>
      </c>
      <c r="O129" s="254"/>
      <c r="P129" s="254"/>
      <c r="Q129" s="254"/>
      <c r="R129" s="254"/>
      <c r="S129" s="254"/>
      <c r="T129" s="254"/>
      <c r="U129" s="254"/>
      <c r="V129" s="254"/>
      <c r="W129" s="254"/>
      <c r="X129" s="254"/>
      <c r="Y129" s="254"/>
      <c r="Z129" s="254" t="s">
        <v>104</v>
      </c>
      <c r="AA129" s="254"/>
      <c r="AB129" s="254"/>
      <c r="AC129" s="254"/>
      <c r="AD129" s="254"/>
      <c r="AE129" s="254"/>
      <c r="AF129" s="254"/>
      <c r="AG129" s="254"/>
      <c r="AH129" s="254"/>
      <c r="AI129" s="254"/>
      <c r="AJ129" s="254"/>
      <c r="AK129" s="254"/>
      <c r="AL129" s="254" t="s">
        <v>105</v>
      </c>
      <c r="AM129" s="254"/>
      <c r="AN129" s="254"/>
      <c r="AO129" s="254"/>
      <c r="AP129" s="254"/>
      <c r="AQ129" s="254"/>
      <c r="AR129" s="254"/>
      <c r="AS129" s="254"/>
      <c r="AT129" s="254"/>
      <c r="AU129" s="254"/>
      <c r="AV129" s="254"/>
      <c r="AW129" s="254"/>
      <c r="AX129" s="254" t="s">
        <v>106</v>
      </c>
      <c r="AY129" s="254"/>
      <c r="AZ129" s="254"/>
      <c r="BA129" s="254"/>
      <c r="BB129" s="254"/>
      <c r="BC129" s="254"/>
      <c r="BD129" s="254"/>
      <c r="BE129" s="254"/>
      <c r="BF129" s="254"/>
      <c r="BG129" s="254"/>
      <c r="BH129" s="254"/>
      <c r="BI129" s="254"/>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59"/>
      <c r="EE129" s="59"/>
      <c r="EF129" s="59"/>
      <c r="EG129" s="59"/>
      <c r="EH129" s="59"/>
      <c r="EI129" s="59"/>
      <c r="EJ129" s="59"/>
      <c r="EK129" s="59"/>
      <c r="EL129" s="59"/>
      <c r="EM129" s="59"/>
      <c r="EN129" s="59"/>
      <c r="EO129" s="59"/>
      <c r="EP129" s="59"/>
      <c r="EQ129" s="59"/>
      <c r="ER129" s="59"/>
      <c r="ES129" s="59"/>
      <c r="ET129" s="59"/>
      <c r="EU129" s="59"/>
      <c r="EV129" s="59"/>
      <c r="EW129" s="59"/>
      <c r="EX129" s="59"/>
      <c r="EY129" s="59"/>
      <c r="EZ129" s="59"/>
      <c r="FA129" s="59"/>
      <c r="FB129" s="59"/>
      <c r="FC129" s="59"/>
      <c r="FD129" s="59"/>
      <c r="FE129" s="59"/>
      <c r="FF129" s="59"/>
      <c r="FG129" s="59"/>
      <c r="FH129" s="59"/>
      <c r="FI129" s="59"/>
      <c r="FJ129" s="59"/>
      <c r="FK129" s="59"/>
      <c r="FL129" s="59"/>
      <c r="FM129" s="59"/>
      <c r="FN129" s="59"/>
      <c r="FO129" s="59"/>
      <c r="FP129" s="59"/>
      <c r="FQ129" s="59"/>
      <c r="FR129" s="59"/>
      <c r="FS129" s="59"/>
      <c r="FT129" s="59"/>
      <c r="FU129" s="59"/>
      <c r="FV129" s="59"/>
      <c r="FW129" s="59"/>
      <c r="FX129" s="59"/>
      <c r="FY129" s="59"/>
      <c r="FZ129" s="59"/>
      <c r="GA129" s="59"/>
      <c r="GB129" s="59"/>
      <c r="GC129" s="59"/>
      <c r="GD129" s="59"/>
      <c r="GE129" s="59"/>
      <c r="GF129" s="59"/>
      <c r="GG129" s="59"/>
      <c r="GH129" s="59"/>
      <c r="GI129" s="59"/>
      <c r="GJ129" s="59"/>
      <c r="GK129" s="59"/>
      <c r="GL129" s="59"/>
      <c r="GM129" s="59"/>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59"/>
      <c r="KR129" s="59"/>
      <c r="KS129" s="59"/>
      <c r="KT129" s="59"/>
      <c r="KU129" s="59"/>
      <c r="KV129" s="59"/>
      <c r="KW129" s="59"/>
      <c r="KX129" s="59"/>
      <c r="KY129" s="59"/>
      <c r="KZ129" s="59"/>
      <c r="LA129" s="59"/>
      <c r="LB129" s="59"/>
      <c r="LC129" s="59"/>
      <c r="LD129" s="59"/>
      <c r="LE129" s="59"/>
      <c r="LF129" s="59"/>
    </row>
    <row r="130" spans="1:318">
      <c r="A130" s="38"/>
      <c r="B130" s="10"/>
      <c r="C130" s="9"/>
      <c r="D130" s="9" t="s">
        <v>42</v>
      </c>
      <c r="E130" s="9" t="s">
        <v>43</v>
      </c>
      <c r="F130" s="9" t="s">
        <v>72</v>
      </c>
      <c r="G130" s="9" t="s">
        <v>45</v>
      </c>
      <c r="H130" s="9" t="s">
        <v>46</v>
      </c>
      <c r="I130" s="9" t="s">
        <v>47</v>
      </c>
      <c r="J130" s="9" t="s">
        <v>48</v>
      </c>
      <c r="K130" s="9" t="s">
        <v>49</v>
      </c>
      <c r="L130" s="9" t="s">
        <v>50</v>
      </c>
      <c r="M130" s="9" t="s">
        <v>51</v>
      </c>
      <c r="N130" s="43"/>
      <c r="O130" s="9"/>
      <c r="P130" s="9" t="s">
        <v>52</v>
      </c>
      <c r="Q130" s="9" t="s">
        <v>73</v>
      </c>
      <c r="R130" s="9" t="s">
        <v>72</v>
      </c>
      <c r="S130" s="9" t="s">
        <v>45</v>
      </c>
      <c r="T130" s="9" t="s">
        <v>46</v>
      </c>
      <c r="U130" s="9" t="s">
        <v>47</v>
      </c>
      <c r="V130" s="9" t="s">
        <v>48</v>
      </c>
      <c r="W130" s="9" t="s">
        <v>49</v>
      </c>
      <c r="X130" s="9" t="s">
        <v>50</v>
      </c>
      <c r="Y130" s="9" t="s">
        <v>51</v>
      </c>
      <c r="Z130" s="43"/>
      <c r="AA130" s="9"/>
      <c r="AB130" s="9" t="s">
        <v>52</v>
      </c>
      <c r="AC130" s="9" t="s">
        <v>73</v>
      </c>
      <c r="AD130" s="9" t="s">
        <v>72</v>
      </c>
      <c r="AE130" s="9" t="s">
        <v>45</v>
      </c>
      <c r="AF130" s="9" t="s">
        <v>46</v>
      </c>
      <c r="AG130" s="9" t="s">
        <v>47</v>
      </c>
      <c r="AH130" s="9" t="s">
        <v>48</v>
      </c>
      <c r="AI130" s="9" t="s">
        <v>49</v>
      </c>
      <c r="AJ130" s="105" t="s">
        <v>50</v>
      </c>
      <c r="AK130" s="9" t="s">
        <v>51</v>
      </c>
      <c r="AL130" s="43"/>
      <c r="AM130" s="9"/>
      <c r="AN130" s="9" t="s">
        <v>42</v>
      </c>
      <c r="AO130" s="9" t="s">
        <v>43</v>
      </c>
      <c r="AP130" s="9" t="s">
        <v>44</v>
      </c>
      <c r="AQ130" s="9" t="s">
        <v>45</v>
      </c>
      <c r="AR130" s="9" t="s">
        <v>46</v>
      </c>
      <c r="AS130" s="9" t="s">
        <v>47</v>
      </c>
      <c r="AT130" s="9" t="s">
        <v>48</v>
      </c>
      <c r="AU130" s="9" t="s">
        <v>49</v>
      </c>
      <c r="AV130" s="9" t="s">
        <v>50</v>
      </c>
      <c r="AW130" s="9" t="s">
        <v>51</v>
      </c>
      <c r="AX130" s="46"/>
      <c r="AY130" s="9"/>
      <c r="AZ130" s="9" t="s">
        <v>42</v>
      </c>
      <c r="BA130" s="9" t="s">
        <v>43</v>
      </c>
      <c r="BB130" s="9" t="s">
        <v>44</v>
      </c>
      <c r="BC130" s="9" t="s">
        <v>45</v>
      </c>
      <c r="BD130" s="9" t="s">
        <v>46</v>
      </c>
      <c r="BE130" s="9" t="s">
        <v>47</v>
      </c>
      <c r="BF130" s="9" t="s">
        <v>48</v>
      </c>
      <c r="BG130" s="9" t="s">
        <v>49</v>
      </c>
      <c r="BH130" s="9" t="s">
        <v>50</v>
      </c>
      <c r="BI130" s="9" t="s">
        <v>51</v>
      </c>
    </row>
    <row r="131" spans="1:318" ht="4.5" customHeight="1">
      <c r="A131" s="38"/>
      <c r="B131" s="12"/>
      <c r="C131" s="11"/>
      <c r="D131" s="11"/>
      <c r="E131" s="11"/>
      <c r="F131" s="11"/>
      <c r="G131" s="11"/>
      <c r="H131" s="11"/>
      <c r="I131" s="11"/>
      <c r="J131" s="11"/>
      <c r="K131" s="11"/>
      <c r="L131" s="11"/>
      <c r="M131" s="11"/>
      <c r="N131" s="44"/>
      <c r="O131" s="11"/>
      <c r="P131" s="11"/>
      <c r="Q131" s="11"/>
      <c r="R131" s="11"/>
      <c r="S131" s="11"/>
      <c r="T131" s="11"/>
      <c r="U131" s="11"/>
      <c r="V131" s="11"/>
      <c r="W131" s="11"/>
      <c r="X131" s="11"/>
      <c r="Y131" s="11"/>
      <c r="Z131" s="44"/>
      <c r="AA131" s="11"/>
      <c r="AB131" s="11"/>
      <c r="AC131" s="11"/>
      <c r="AD131" s="11"/>
      <c r="AE131" s="11"/>
      <c r="AF131" s="11"/>
      <c r="AG131" s="11"/>
      <c r="AH131" s="11"/>
      <c r="AI131" s="11"/>
      <c r="AJ131" s="106"/>
      <c r="AK131" s="11"/>
      <c r="AL131" s="44"/>
      <c r="AM131" s="11"/>
      <c r="AN131" s="11"/>
      <c r="AO131" s="11"/>
      <c r="AP131" s="11"/>
      <c r="AQ131" s="11"/>
      <c r="AR131" s="11"/>
      <c r="AS131" s="11"/>
      <c r="AT131" s="11"/>
      <c r="AU131" s="11"/>
      <c r="AV131" s="11"/>
      <c r="AW131" s="11"/>
      <c r="AX131" s="47"/>
      <c r="AY131" s="11"/>
      <c r="AZ131" s="11"/>
      <c r="BA131" s="11"/>
      <c r="BB131" s="11"/>
      <c r="BC131" s="11"/>
      <c r="BD131" s="11"/>
      <c r="BE131" s="11"/>
      <c r="BF131" s="11"/>
      <c r="BG131" s="11"/>
      <c r="BH131" s="11"/>
      <c r="BI131" s="11"/>
    </row>
    <row r="132" spans="1:318">
      <c r="A132" s="38"/>
      <c r="B132" s="3"/>
      <c r="C132" s="13" t="s">
        <v>53</v>
      </c>
      <c r="D132" s="135"/>
      <c r="E132" s="135"/>
      <c r="F132" s="135"/>
      <c r="G132" s="135"/>
      <c r="H132" s="135"/>
      <c r="I132" s="135"/>
      <c r="J132" s="135"/>
      <c r="K132" s="135"/>
      <c r="L132" s="135"/>
      <c r="M132" s="1"/>
      <c r="N132" s="39"/>
      <c r="O132" s="13" t="s">
        <v>53</v>
      </c>
      <c r="P132" s="135"/>
      <c r="Q132" s="135"/>
      <c r="R132" s="135"/>
      <c r="S132" s="135"/>
      <c r="T132" s="135"/>
      <c r="U132" s="135"/>
      <c r="V132" s="135"/>
      <c r="W132" s="135"/>
      <c r="X132" s="135"/>
      <c r="Y132" s="1"/>
      <c r="Z132" s="39"/>
      <c r="AA132" s="13" t="s">
        <v>53</v>
      </c>
      <c r="AB132" s="135"/>
      <c r="AC132" s="135"/>
      <c r="AD132" s="135"/>
      <c r="AE132" s="135"/>
      <c r="AF132" s="135"/>
      <c r="AG132" s="135"/>
      <c r="AH132" s="135"/>
      <c r="AI132" s="135"/>
      <c r="AJ132" s="135"/>
      <c r="AK132" s="1"/>
      <c r="AL132" s="39"/>
      <c r="AM132" s="13" t="s">
        <v>53</v>
      </c>
      <c r="AN132" s="135"/>
      <c r="AO132" s="135"/>
      <c r="AP132" s="135"/>
      <c r="AQ132" s="135"/>
      <c r="AR132" s="135"/>
      <c r="AS132" s="135"/>
      <c r="AT132" s="135"/>
      <c r="AU132" s="135"/>
      <c r="AV132" s="135"/>
      <c r="AW132" s="1"/>
      <c r="AX132" s="41"/>
      <c r="AY132" s="13" t="s">
        <v>53</v>
      </c>
      <c r="AZ132" s="135"/>
      <c r="BA132" s="135"/>
      <c r="BB132" s="135"/>
      <c r="BC132" s="135"/>
      <c r="BD132" s="135"/>
      <c r="BE132" s="135"/>
      <c r="BF132" s="135"/>
      <c r="BG132" s="135"/>
      <c r="BH132" s="135"/>
      <c r="BI132" s="1"/>
    </row>
    <row r="133" spans="1:318">
      <c r="A133" s="38"/>
      <c r="B133" s="3"/>
      <c r="C133" s="13" t="s">
        <v>54</v>
      </c>
      <c r="D133" s="135"/>
      <c r="E133" s="135"/>
      <c r="F133" s="135"/>
      <c r="G133" s="135"/>
      <c r="H133" s="135"/>
      <c r="I133" s="135"/>
      <c r="J133" s="135"/>
      <c r="K133" s="135"/>
      <c r="L133" s="135"/>
      <c r="M133" s="1"/>
      <c r="N133" s="39"/>
      <c r="O133" s="13" t="s">
        <v>54</v>
      </c>
      <c r="P133" s="135"/>
      <c r="Q133" s="135"/>
      <c r="R133" s="135"/>
      <c r="S133" s="135"/>
      <c r="T133" s="135"/>
      <c r="U133" s="135"/>
      <c r="V133" s="135"/>
      <c r="W133" s="135"/>
      <c r="X133" s="135"/>
      <c r="Y133" s="1"/>
      <c r="Z133" s="39"/>
      <c r="AA133" s="13" t="s">
        <v>54</v>
      </c>
      <c r="AB133" s="135"/>
      <c r="AC133" s="135"/>
      <c r="AD133" s="135"/>
      <c r="AE133" s="135"/>
      <c r="AF133" s="135"/>
      <c r="AG133" s="135"/>
      <c r="AH133" s="135"/>
      <c r="AI133" s="135"/>
      <c r="AJ133" s="135"/>
      <c r="AK133" s="1"/>
      <c r="AL133" s="39"/>
      <c r="AM133" s="13" t="s">
        <v>54</v>
      </c>
      <c r="AN133" s="135"/>
      <c r="AO133" s="135"/>
      <c r="AP133" s="135"/>
      <c r="AQ133" s="135"/>
      <c r="AR133" s="135"/>
      <c r="AS133" s="135"/>
      <c r="AT133" s="135"/>
      <c r="AU133" s="135"/>
      <c r="AV133" s="135"/>
      <c r="AW133" s="1"/>
      <c r="AX133" s="41"/>
      <c r="AY133" s="13" t="s">
        <v>54</v>
      </c>
      <c r="AZ133" s="135"/>
      <c r="BA133" s="135"/>
      <c r="BB133" s="135"/>
      <c r="BC133" s="135"/>
      <c r="BD133" s="135"/>
      <c r="BE133" s="135"/>
      <c r="BF133" s="135"/>
      <c r="BG133" s="135"/>
      <c r="BH133" s="135"/>
      <c r="BI133" s="1"/>
    </row>
    <row r="134" spans="1:318">
      <c r="A134" s="38"/>
      <c r="B134" s="3"/>
      <c r="C134" s="13" t="s">
        <v>55</v>
      </c>
      <c r="D134" s="135"/>
      <c r="E134" s="135"/>
      <c r="F134" s="135"/>
      <c r="G134" s="135"/>
      <c r="H134" s="135"/>
      <c r="I134" s="135"/>
      <c r="J134" s="135"/>
      <c r="K134" s="135"/>
      <c r="L134" s="135"/>
      <c r="M134" s="1"/>
      <c r="N134" s="39"/>
      <c r="O134" s="13" t="s">
        <v>55</v>
      </c>
      <c r="P134" s="135"/>
      <c r="Q134" s="135"/>
      <c r="R134" s="135"/>
      <c r="S134" s="135"/>
      <c r="T134" s="135"/>
      <c r="U134" s="135"/>
      <c r="V134" s="135"/>
      <c r="W134" s="135"/>
      <c r="X134" s="135"/>
      <c r="Y134" s="1"/>
      <c r="Z134" s="39"/>
      <c r="AA134" s="13" t="s">
        <v>55</v>
      </c>
      <c r="AB134" s="135"/>
      <c r="AC134" s="135"/>
      <c r="AD134" s="135"/>
      <c r="AE134" s="135"/>
      <c r="AF134" s="135"/>
      <c r="AG134" s="135"/>
      <c r="AH134" s="135"/>
      <c r="AI134" s="135"/>
      <c r="AJ134" s="135"/>
      <c r="AK134" s="1"/>
      <c r="AL134" s="39"/>
      <c r="AM134" s="13" t="s">
        <v>55</v>
      </c>
      <c r="AN134" s="135"/>
      <c r="AO134" s="135"/>
      <c r="AP134" s="135"/>
      <c r="AQ134" s="135"/>
      <c r="AR134" s="135"/>
      <c r="AS134" s="135"/>
      <c r="AT134" s="135"/>
      <c r="AU134" s="135"/>
      <c r="AV134" s="135"/>
      <c r="AW134" s="1"/>
      <c r="AX134" s="41"/>
      <c r="AY134" s="13" t="s">
        <v>55</v>
      </c>
      <c r="AZ134" s="135"/>
      <c r="BA134" s="135"/>
      <c r="BB134" s="135"/>
      <c r="BC134" s="135"/>
      <c r="BD134" s="135"/>
      <c r="BE134" s="135"/>
      <c r="BF134" s="135"/>
      <c r="BG134" s="135"/>
      <c r="BH134" s="135"/>
      <c r="BI134" s="1"/>
    </row>
    <row r="135" spans="1:318">
      <c r="A135" s="38"/>
      <c r="B135" s="3"/>
      <c r="C135" s="13" t="s">
        <v>56</v>
      </c>
      <c r="D135" s="135"/>
      <c r="E135" s="135"/>
      <c r="F135" s="135"/>
      <c r="G135" s="135"/>
      <c r="H135" s="135"/>
      <c r="I135" s="135"/>
      <c r="J135" s="135"/>
      <c r="K135" s="135"/>
      <c r="L135" s="135"/>
      <c r="M135" s="1"/>
      <c r="N135" s="39"/>
      <c r="O135" s="13" t="s">
        <v>56</v>
      </c>
      <c r="P135" s="135"/>
      <c r="Q135" s="135"/>
      <c r="R135" s="135"/>
      <c r="S135" s="135"/>
      <c r="T135" s="135"/>
      <c r="U135" s="135"/>
      <c r="V135" s="135"/>
      <c r="W135" s="135"/>
      <c r="X135" s="135"/>
      <c r="Y135" s="1"/>
      <c r="Z135" s="39"/>
      <c r="AA135" s="13" t="s">
        <v>56</v>
      </c>
      <c r="AB135" s="135"/>
      <c r="AC135" s="135"/>
      <c r="AD135" s="135"/>
      <c r="AE135" s="135"/>
      <c r="AF135" s="135"/>
      <c r="AG135" s="135"/>
      <c r="AH135" s="135"/>
      <c r="AI135" s="135"/>
      <c r="AJ135" s="135"/>
      <c r="AK135" s="1"/>
      <c r="AL135" s="39"/>
      <c r="AM135" s="13" t="s">
        <v>56</v>
      </c>
      <c r="AN135" s="135"/>
      <c r="AO135" s="135"/>
      <c r="AP135" s="135"/>
      <c r="AQ135" s="135"/>
      <c r="AR135" s="135"/>
      <c r="AS135" s="135"/>
      <c r="AT135" s="135"/>
      <c r="AU135" s="135"/>
      <c r="AV135" s="135"/>
      <c r="AW135" s="1"/>
      <c r="AX135" s="41"/>
      <c r="AY135" s="13" t="s">
        <v>56</v>
      </c>
      <c r="AZ135" s="135"/>
      <c r="BA135" s="135"/>
      <c r="BB135" s="135"/>
      <c r="BC135" s="135"/>
      <c r="BD135" s="135"/>
      <c r="BE135" s="135"/>
      <c r="BF135" s="135"/>
      <c r="BG135" s="135"/>
      <c r="BH135" s="135"/>
      <c r="BI135" s="1"/>
    </row>
    <row r="136" spans="1:318">
      <c r="A136" s="38"/>
      <c r="B136" s="3"/>
      <c r="C136" s="13" t="str">
        <f>'Student Summary'!$H$13</f>
        <v>Group</v>
      </c>
      <c r="D136" s="135"/>
      <c r="E136" s="135"/>
      <c r="F136" s="135"/>
      <c r="G136" s="135"/>
      <c r="H136" s="135"/>
      <c r="I136" s="135"/>
      <c r="J136" s="135"/>
      <c r="K136" s="135"/>
      <c r="L136" s="135"/>
      <c r="M136" s="1"/>
      <c r="N136" s="39"/>
      <c r="O136" s="13" t="str">
        <f>'Student Summary'!$H$13</f>
        <v>Group</v>
      </c>
      <c r="P136" s="135"/>
      <c r="Q136" s="135"/>
      <c r="R136" s="135"/>
      <c r="S136" s="135"/>
      <c r="T136" s="135"/>
      <c r="U136" s="135"/>
      <c r="V136" s="135"/>
      <c r="W136" s="135"/>
      <c r="X136" s="135"/>
      <c r="Y136" s="1"/>
      <c r="Z136" s="39"/>
      <c r="AA136" s="13" t="str">
        <f>'Student Summary'!$H$13</f>
        <v>Group</v>
      </c>
      <c r="AB136" s="135"/>
      <c r="AC136" s="135"/>
      <c r="AD136" s="135"/>
      <c r="AE136" s="135"/>
      <c r="AF136" s="135"/>
      <c r="AG136" s="135"/>
      <c r="AH136" s="135"/>
      <c r="AI136" s="135"/>
      <c r="AJ136" s="135"/>
      <c r="AK136" s="1"/>
      <c r="AL136" s="39"/>
      <c r="AM136" s="13" t="str">
        <f>'Student Summary'!$H$13</f>
        <v>Group</v>
      </c>
      <c r="AN136" s="135"/>
      <c r="AO136" s="135"/>
      <c r="AP136" s="135"/>
      <c r="AQ136" s="135"/>
      <c r="AR136" s="135"/>
      <c r="AS136" s="135"/>
      <c r="AT136" s="135"/>
      <c r="AU136" s="135"/>
      <c r="AV136" s="135"/>
      <c r="AW136" s="1"/>
      <c r="AX136" s="41"/>
      <c r="AY136" s="13" t="str">
        <f>'Student Summary'!$H$13</f>
        <v>Group</v>
      </c>
      <c r="AZ136" s="135"/>
      <c r="BA136" s="135"/>
      <c r="BB136" s="135"/>
      <c r="BC136" s="135"/>
      <c r="BD136" s="135"/>
      <c r="BE136" s="135"/>
      <c r="BF136" s="135"/>
      <c r="BG136" s="135"/>
      <c r="BH136" s="135"/>
      <c r="BI136" s="1"/>
    </row>
    <row r="137" spans="1:318">
      <c r="A137" s="38"/>
      <c r="B137" s="3"/>
      <c r="C137" s="13" t="s">
        <v>12</v>
      </c>
      <c r="D137" s="135"/>
      <c r="E137" s="135"/>
      <c r="F137" s="135"/>
      <c r="G137" s="135"/>
      <c r="H137" s="135"/>
      <c r="I137" s="135"/>
      <c r="J137" s="135"/>
      <c r="K137" s="135"/>
      <c r="L137" s="135"/>
      <c r="M137" s="1"/>
      <c r="N137" s="39"/>
      <c r="O137" s="13"/>
      <c r="P137" s="135"/>
      <c r="Q137" s="135"/>
      <c r="R137" s="135"/>
      <c r="S137" s="135"/>
      <c r="T137" s="135"/>
      <c r="U137" s="135"/>
      <c r="V137" s="135"/>
      <c r="W137" s="135"/>
      <c r="X137" s="135"/>
      <c r="Y137" s="1"/>
      <c r="Z137" s="39"/>
      <c r="AA137" s="13" t="s">
        <v>12</v>
      </c>
      <c r="AB137" s="135"/>
      <c r="AC137" s="135"/>
      <c r="AD137" s="135"/>
      <c r="AE137" s="135"/>
      <c r="AF137" s="135"/>
      <c r="AG137" s="135"/>
      <c r="AH137" s="135"/>
      <c r="AI137" s="135"/>
      <c r="AJ137" s="135"/>
      <c r="AK137" s="1"/>
      <c r="AL137" s="39"/>
      <c r="AM137" s="13" t="s">
        <v>12</v>
      </c>
      <c r="AN137" s="135"/>
      <c r="AO137" s="135"/>
      <c r="AP137" s="135"/>
      <c r="AQ137" s="135"/>
      <c r="AR137" s="135"/>
      <c r="AS137" s="135"/>
      <c r="AT137" s="135"/>
      <c r="AU137" s="135"/>
      <c r="AV137" s="135"/>
      <c r="AW137" s="1"/>
      <c r="AX137" s="41"/>
      <c r="AY137" s="13"/>
      <c r="AZ137" s="135"/>
      <c r="BA137" s="135"/>
      <c r="BB137" s="135"/>
      <c r="BC137" s="135"/>
      <c r="BD137" s="135"/>
      <c r="BE137" s="135"/>
      <c r="BF137" s="135"/>
      <c r="BG137" s="135"/>
      <c r="BH137" s="135"/>
      <c r="BI137" s="190" t="s">
        <v>80</v>
      </c>
    </row>
    <row r="138" spans="1:318">
      <c r="A138" s="38"/>
      <c r="B138" s="3"/>
      <c r="C138" s="13" t="s">
        <v>57</v>
      </c>
      <c r="D138" s="135"/>
      <c r="E138" s="135"/>
      <c r="F138" s="135"/>
      <c r="G138" s="135"/>
      <c r="H138" s="135"/>
      <c r="I138" s="135"/>
      <c r="J138" s="135"/>
      <c r="K138" s="135"/>
      <c r="L138" s="135"/>
      <c r="M138" s="1"/>
      <c r="N138" s="39"/>
      <c r="O138" s="13"/>
      <c r="P138" s="135"/>
      <c r="Q138" s="135"/>
      <c r="R138" s="135"/>
      <c r="S138" s="135"/>
      <c r="T138" s="135"/>
      <c r="U138" s="135"/>
      <c r="V138" s="135"/>
      <c r="W138" s="135"/>
      <c r="X138" s="135"/>
      <c r="Y138" s="1"/>
      <c r="Z138" s="39"/>
      <c r="AA138" s="13" t="s">
        <v>57</v>
      </c>
      <c r="AB138" s="135"/>
      <c r="AC138" s="135"/>
      <c r="AD138" s="135"/>
      <c r="AE138" s="135"/>
      <c r="AF138" s="135"/>
      <c r="AG138" s="135"/>
      <c r="AH138" s="135"/>
      <c r="AI138" s="135"/>
      <c r="AJ138" s="135"/>
      <c r="AK138" s="1"/>
      <c r="AL138" s="39"/>
      <c r="AM138" s="13" t="s">
        <v>57</v>
      </c>
      <c r="AN138" s="135"/>
      <c r="AO138" s="135"/>
      <c r="AP138" s="135"/>
      <c r="AQ138" s="135"/>
      <c r="AR138" s="135"/>
      <c r="AS138" s="135"/>
      <c r="AT138" s="135"/>
      <c r="AU138" s="135"/>
      <c r="AV138" s="135"/>
      <c r="AW138" s="1"/>
      <c r="AX138" s="41"/>
      <c r="AY138" s="13"/>
      <c r="AZ138" s="135"/>
      <c r="BA138" s="135"/>
      <c r="BB138" s="135"/>
      <c r="BC138" s="135"/>
      <c r="BD138" s="135"/>
      <c r="BE138" s="135"/>
      <c r="BF138" s="135"/>
      <c r="BG138" s="135"/>
      <c r="BH138" s="135"/>
      <c r="BI138" s="1"/>
    </row>
    <row r="139" spans="1:318">
      <c r="A139" s="38"/>
      <c r="B139" s="3"/>
      <c r="C139" s="13" t="s">
        <v>58</v>
      </c>
      <c r="D139" s="135"/>
      <c r="E139" s="135"/>
      <c r="F139" s="135"/>
      <c r="G139" s="135"/>
      <c r="H139" s="135"/>
      <c r="I139" s="135"/>
      <c r="J139" s="135"/>
      <c r="K139" s="135"/>
      <c r="L139" s="135"/>
      <c r="M139" s="1"/>
      <c r="N139" s="39"/>
      <c r="O139" s="13"/>
      <c r="P139" s="135"/>
      <c r="Q139" s="135"/>
      <c r="R139" s="135"/>
      <c r="S139" s="135"/>
      <c r="T139" s="135"/>
      <c r="U139" s="135"/>
      <c r="V139" s="135"/>
      <c r="W139" s="135"/>
      <c r="X139" s="135"/>
      <c r="Y139" s="1"/>
      <c r="Z139" s="39"/>
      <c r="AA139" s="13" t="s">
        <v>58</v>
      </c>
      <c r="AB139" s="135"/>
      <c r="AC139" s="135"/>
      <c r="AD139" s="135"/>
      <c r="AE139" s="135"/>
      <c r="AF139" s="135"/>
      <c r="AG139" s="135"/>
      <c r="AH139" s="135"/>
      <c r="AI139" s="135"/>
      <c r="AJ139" s="135"/>
      <c r="AK139" s="1"/>
      <c r="AL139" s="39"/>
      <c r="AM139" s="13" t="s">
        <v>58</v>
      </c>
      <c r="AN139" s="135"/>
      <c r="AO139" s="135"/>
      <c r="AP139" s="135"/>
      <c r="AQ139" s="135"/>
      <c r="AR139" s="135"/>
      <c r="AS139" s="135"/>
      <c r="AT139" s="135"/>
      <c r="AU139" s="135"/>
      <c r="AV139" s="135"/>
      <c r="AW139" s="1"/>
      <c r="AX139" s="41"/>
      <c r="AY139" s="13"/>
      <c r="AZ139" s="135"/>
      <c r="BA139" s="135"/>
      <c r="BB139" s="135"/>
      <c r="BC139" s="135"/>
      <c r="BD139" s="135"/>
      <c r="BE139" s="135"/>
      <c r="BF139" s="135"/>
      <c r="BG139" s="135"/>
      <c r="BH139" s="135"/>
      <c r="BI139" s="1"/>
    </row>
    <row r="140" spans="1:318" ht="4.5" customHeight="1">
      <c r="A140" s="38"/>
      <c r="B140" s="3"/>
      <c r="C140" s="16"/>
      <c r="D140" s="16"/>
      <c r="E140" s="16"/>
      <c r="F140" s="16"/>
      <c r="G140" s="16"/>
      <c r="H140" s="16"/>
      <c r="I140" s="16"/>
      <c r="J140" s="16"/>
      <c r="K140" s="16"/>
      <c r="L140" s="16"/>
      <c r="M140" s="16"/>
      <c r="N140" s="39"/>
      <c r="O140" s="16"/>
      <c r="P140" s="16"/>
      <c r="Q140" s="16"/>
      <c r="R140" s="16"/>
      <c r="S140" s="16"/>
      <c r="T140" s="16"/>
      <c r="U140" s="16"/>
      <c r="V140" s="16"/>
      <c r="W140" s="16"/>
      <c r="X140" s="16"/>
      <c r="Y140" s="16"/>
      <c r="Z140" s="39"/>
      <c r="AA140" s="16"/>
      <c r="AB140" s="16"/>
      <c r="AC140" s="16"/>
      <c r="AD140" s="16"/>
      <c r="AE140" s="16"/>
      <c r="AF140" s="16"/>
      <c r="AG140" s="16"/>
      <c r="AH140" s="16"/>
      <c r="AI140" s="16"/>
      <c r="AJ140" s="125"/>
      <c r="AK140" s="16"/>
      <c r="AL140" s="39"/>
      <c r="AM140" s="16"/>
      <c r="AN140" s="16"/>
      <c r="AO140" s="16"/>
      <c r="AP140" s="16"/>
      <c r="AQ140" s="16"/>
      <c r="AR140" s="16"/>
      <c r="AS140" s="16"/>
      <c r="AT140" s="16"/>
      <c r="AU140" s="16"/>
      <c r="AV140" s="16"/>
      <c r="AW140" s="16"/>
      <c r="AX140" s="41"/>
      <c r="AY140" s="16"/>
      <c r="AZ140" s="16"/>
      <c r="BA140" s="16"/>
      <c r="BB140" s="16"/>
      <c r="BC140" s="16"/>
      <c r="BD140" s="16"/>
      <c r="BE140" s="16"/>
      <c r="BF140" s="16"/>
      <c r="BG140" s="16"/>
      <c r="BH140" s="16"/>
      <c r="BI140" s="16"/>
    </row>
    <row r="141" spans="1:318" ht="15.75" thickBot="1">
      <c r="A141" s="38"/>
      <c r="B141" s="3"/>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126"/>
      <c r="AK141" s="39"/>
      <c r="AL141" s="39"/>
      <c r="AM141" s="39"/>
      <c r="AN141" s="39"/>
      <c r="AO141" s="39"/>
      <c r="AP141" s="39"/>
      <c r="AQ141" s="39"/>
      <c r="AR141" s="39"/>
      <c r="AS141" s="39"/>
      <c r="AT141" s="39"/>
      <c r="AU141" s="39"/>
      <c r="AV141" s="39"/>
      <c r="AW141" s="39"/>
      <c r="AX141" s="41"/>
      <c r="AY141" s="39"/>
      <c r="AZ141" s="39"/>
      <c r="BA141" s="39"/>
      <c r="BB141" s="39"/>
      <c r="BC141" s="39"/>
      <c r="BD141" s="39"/>
      <c r="BE141" s="39"/>
      <c r="BF141" s="39"/>
      <c r="BG141" s="39"/>
      <c r="BH141" s="39"/>
      <c r="BI141" s="39"/>
    </row>
    <row r="142" spans="1:318">
      <c r="A142" s="38"/>
      <c r="B142" s="21"/>
      <c r="C142" s="7" t="s">
        <v>60</v>
      </c>
      <c r="D142" s="103" t="str">
        <f>IFERROR(AVERAGE(D132:D140),"")</f>
        <v/>
      </c>
      <c r="E142" s="103" t="str">
        <f t="shared" ref="E142:L142" si="60">IFERROR(AVERAGE(E132:E140),"")</f>
        <v/>
      </c>
      <c r="F142" s="103" t="str">
        <f t="shared" si="60"/>
        <v/>
      </c>
      <c r="G142" s="103" t="str">
        <f t="shared" si="60"/>
        <v/>
      </c>
      <c r="H142" s="103" t="str">
        <f t="shared" si="60"/>
        <v/>
      </c>
      <c r="I142" s="103" t="str">
        <f t="shared" si="60"/>
        <v/>
      </c>
      <c r="J142" s="103" t="str">
        <f t="shared" si="60"/>
        <v/>
      </c>
      <c r="K142" s="103" t="str">
        <f t="shared" si="60"/>
        <v/>
      </c>
      <c r="L142" s="103" t="str">
        <f t="shared" si="60"/>
        <v/>
      </c>
      <c r="M142" s="40"/>
      <c r="N142" s="49"/>
      <c r="O142" s="7" t="s">
        <v>60</v>
      </c>
      <c r="P142" s="20" t="str">
        <f>IFERROR(AVERAGE(P132:P140),"")</f>
        <v/>
      </c>
      <c r="Q142" s="20" t="str">
        <f t="shared" ref="Q142:X142" si="61">IFERROR(AVERAGE(Q132:Q140),"")</f>
        <v/>
      </c>
      <c r="R142" s="20" t="str">
        <f t="shared" si="61"/>
        <v/>
      </c>
      <c r="S142" s="20" t="str">
        <f t="shared" si="61"/>
        <v/>
      </c>
      <c r="T142" s="20" t="str">
        <f t="shared" si="61"/>
        <v/>
      </c>
      <c r="U142" s="20" t="str">
        <f t="shared" si="61"/>
        <v/>
      </c>
      <c r="V142" s="20" t="str">
        <f t="shared" si="61"/>
        <v/>
      </c>
      <c r="W142" s="20" t="str">
        <f t="shared" si="61"/>
        <v/>
      </c>
      <c r="X142" s="20" t="str">
        <f t="shared" si="61"/>
        <v/>
      </c>
      <c r="Y142" s="40"/>
      <c r="Z142" s="49"/>
      <c r="AA142" s="7" t="s">
        <v>60</v>
      </c>
      <c r="AB142" s="20" t="str">
        <f>IFERROR(AVERAGE(AB132:AB139),"")</f>
        <v/>
      </c>
      <c r="AC142" s="20" t="str">
        <f t="shared" ref="AC142:AJ142" si="62">IFERROR(AVERAGE(AC132:AC139),"")</f>
        <v/>
      </c>
      <c r="AD142" s="20" t="str">
        <f t="shared" si="62"/>
        <v/>
      </c>
      <c r="AE142" s="20" t="str">
        <f t="shared" si="62"/>
        <v/>
      </c>
      <c r="AF142" s="20" t="str">
        <f t="shared" si="62"/>
        <v/>
      </c>
      <c r="AG142" s="20" t="str">
        <f t="shared" si="62"/>
        <v/>
      </c>
      <c r="AH142" s="20" t="str">
        <f t="shared" si="62"/>
        <v/>
      </c>
      <c r="AI142" s="20" t="str">
        <f t="shared" si="62"/>
        <v/>
      </c>
      <c r="AJ142" s="127" t="str">
        <f t="shared" si="62"/>
        <v/>
      </c>
      <c r="AK142" s="40"/>
      <c r="AL142" s="49"/>
      <c r="AM142" s="7" t="s">
        <v>60</v>
      </c>
      <c r="AN142" s="7" t="str">
        <f>IFERROR(AVERAGE(AN132:AN139),"")</f>
        <v/>
      </c>
      <c r="AO142" s="7" t="str">
        <f t="shared" ref="AO142:AV142" si="63">IFERROR(AVERAGE(AO132:AO139),"")</f>
        <v/>
      </c>
      <c r="AP142" s="7" t="str">
        <f t="shared" si="63"/>
        <v/>
      </c>
      <c r="AQ142" s="7" t="str">
        <f t="shared" si="63"/>
        <v/>
      </c>
      <c r="AR142" s="7" t="str">
        <f t="shared" si="63"/>
        <v/>
      </c>
      <c r="AS142" s="7" t="str">
        <f t="shared" si="63"/>
        <v/>
      </c>
      <c r="AT142" s="7" t="str">
        <f t="shared" si="63"/>
        <v/>
      </c>
      <c r="AU142" s="7" t="str">
        <f t="shared" si="63"/>
        <v/>
      </c>
      <c r="AV142" s="7" t="str">
        <f t="shared" si="63"/>
        <v/>
      </c>
      <c r="AW142" s="40"/>
      <c r="AX142" s="48"/>
      <c r="AY142" s="7" t="s">
        <v>60</v>
      </c>
      <c r="AZ142" s="7" t="str">
        <f>IFERROR(AVERAGE(AZ132:AZ139),"")</f>
        <v/>
      </c>
      <c r="BA142" s="7" t="str">
        <f t="shared" ref="BA142:BH142" si="64">IFERROR(AVERAGE(BA132:BA139),"")</f>
        <v/>
      </c>
      <c r="BB142" s="7" t="str">
        <f t="shared" si="64"/>
        <v/>
      </c>
      <c r="BC142" s="7" t="str">
        <f t="shared" si="64"/>
        <v/>
      </c>
      <c r="BD142" s="7" t="str">
        <f t="shared" si="64"/>
        <v/>
      </c>
      <c r="BE142" s="7" t="str">
        <f t="shared" si="64"/>
        <v/>
      </c>
      <c r="BF142" s="7" t="str">
        <f t="shared" si="64"/>
        <v/>
      </c>
      <c r="BG142" s="7" t="str">
        <f t="shared" si="64"/>
        <v/>
      </c>
      <c r="BH142" s="7" t="str">
        <f t="shared" si="64"/>
        <v/>
      </c>
      <c r="BI142" s="40"/>
    </row>
    <row r="143" spans="1:318" ht="15.75" thickBot="1">
      <c r="A143" s="38"/>
      <c r="B143" s="3"/>
      <c r="C143" s="6" t="s">
        <v>88</v>
      </c>
      <c r="D143" s="6">
        <f>SUM(D132:D139)</f>
        <v>0</v>
      </c>
      <c r="E143" s="6">
        <f>SUM(E132:E139)</f>
        <v>0</v>
      </c>
      <c r="F143" s="6">
        <f>SUM(F132:F139)</f>
        <v>0</v>
      </c>
      <c r="G143" s="6">
        <f t="shared" ref="G143:L143" si="65">SUM(G132:G139)</f>
        <v>0</v>
      </c>
      <c r="H143" s="6">
        <f t="shared" si="65"/>
        <v>0</v>
      </c>
      <c r="I143" s="6">
        <f t="shared" si="65"/>
        <v>0</v>
      </c>
      <c r="J143" s="6">
        <f t="shared" si="65"/>
        <v>0</v>
      </c>
      <c r="K143" s="6">
        <f t="shared" si="65"/>
        <v>0</v>
      </c>
      <c r="L143" s="6">
        <f t="shared" si="65"/>
        <v>0</v>
      </c>
      <c r="M143" s="38"/>
      <c r="N143" s="39"/>
      <c r="O143" s="6" t="s">
        <v>61</v>
      </c>
      <c r="P143" s="6">
        <f>SUM(P132:P139)</f>
        <v>0</v>
      </c>
      <c r="Q143" s="6">
        <f>SUM(Q132:Q139)</f>
        <v>0</v>
      </c>
      <c r="R143" s="6">
        <f>SUM(R132:R139)</f>
        <v>0</v>
      </c>
      <c r="S143" s="6">
        <f t="shared" ref="S143:X143" si="66">SUM(S132:S139)</f>
        <v>0</v>
      </c>
      <c r="T143" s="6">
        <f t="shared" si="66"/>
        <v>0</v>
      </c>
      <c r="U143" s="6">
        <f t="shared" si="66"/>
        <v>0</v>
      </c>
      <c r="V143" s="6">
        <f t="shared" si="66"/>
        <v>0</v>
      </c>
      <c r="W143" s="6">
        <f t="shared" si="66"/>
        <v>0</v>
      </c>
      <c r="X143" s="6">
        <f t="shared" si="66"/>
        <v>0</v>
      </c>
      <c r="Y143" s="38"/>
      <c r="Z143" s="39"/>
      <c r="AA143" s="6" t="s">
        <v>61</v>
      </c>
      <c r="AB143" s="6">
        <f>SUM(AB132:AB139)</f>
        <v>0</v>
      </c>
      <c r="AC143" s="6">
        <f>SUM(AC132:AC139)</f>
        <v>0</v>
      </c>
      <c r="AD143" s="6">
        <f>SUM(AD132:AD139)</f>
        <v>0</v>
      </c>
      <c r="AE143" s="6">
        <f t="shared" ref="AE143:AJ143" si="67">SUM(AE132:AE139)</f>
        <v>0</v>
      </c>
      <c r="AF143" s="6">
        <f t="shared" si="67"/>
        <v>0</v>
      </c>
      <c r="AG143" s="6">
        <f t="shared" si="67"/>
        <v>0</v>
      </c>
      <c r="AH143" s="6">
        <f t="shared" si="67"/>
        <v>0</v>
      </c>
      <c r="AI143" s="6">
        <f t="shared" si="67"/>
        <v>0</v>
      </c>
      <c r="AJ143" s="128">
        <f t="shared" si="67"/>
        <v>0</v>
      </c>
      <c r="AK143" s="38"/>
      <c r="AL143" s="39"/>
      <c r="AM143" s="6" t="s">
        <v>88</v>
      </c>
      <c r="AN143" s="6">
        <f>SUM(AN132:AN139)</f>
        <v>0</v>
      </c>
      <c r="AO143" s="6">
        <f>SUM(AO132:AO139)</f>
        <v>0</v>
      </c>
      <c r="AP143" s="6">
        <f>SUM(AP132:AP139)</f>
        <v>0</v>
      </c>
      <c r="AQ143" s="6">
        <f t="shared" ref="AQ143:AV143" si="68">SUM(AQ132:AQ139)</f>
        <v>0</v>
      </c>
      <c r="AR143" s="6">
        <f t="shared" si="68"/>
        <v>0</v>
      </c>
      <c r="AS143" s="6">
        <f t="shared" si="68"/>
        <v>0</v>
      </c>
      <c r="AT143" s="6">
        <f t="shared" si="68"/>
        <v>0</v>
      </c>
      <c r="AU143" s="6">
        <f t="shared" si="68"/>
        <v>0</v>
      </c>
      <c r="AV143" s="6">
        <f t="shared" si="68"/>
        <v>0</v>
      </c>
      <c r="AW143" s="38"/>
      <c r="AX143" s="41"/>
      <c r="AY143" s="6" t="s">
        <v>61</v>
      </c>
      <c r="AZ143" s="6">
        <f>SUM(AZ132:AZ139)</f>
        <v>0</v>
      </c>
      <c r="BA143" s="6">
        <f>SUM(BA132:BA139)</f>
        <v>0</v>
      </c>
      <c r="BB143" s="6">
        <f>SUM(BB132:BB139)</f>
        <v>0</v>
      </c>
      <c r="BC143" s="6">
        <f t="shared" ref="BC143:BH143" si="69">SUM(BC132:BC139)</f>
        <v>0</v>
      </c>
      <c r="BD143" s="6">
        <f t="shared" si="69"/>
        <v>0</v>
      </c>
      <c r="BE143" s="6">
        <f t="shared" si="69"/>
        <v>0</v>
      </c>
      <c r="BF143" s="6">
        <f t="shared" si="69"/>
        <v>0</v>
      </c>
      <c r="BG143" s="6">
        <f t="shared" si="69"/>
        <v>0</v>
      </c>
      <c r="BH143" s="6">
        <f t="shared" si="69"/>
        <v>0</v>
      </c>
      <c r="BI143" s="38"/>
    </row>
    <row r="144" spans="1:318" ht="15.75" thickBot="1">
      <c r="A144" s="38"/>
      <c r="B144" s="29"/>
      <c r="C144" s="38"/>
      <c r="D144" s="255" t="s">
        <v>62</v>
      </c>
      <c r="E144" s="256"/>
      <c r="F144" s="256"/>
      <c r="G144" s="252" t="str">
        <f>IFERROR(IF((SUM(D$132:F$139) / (3*COUNT(D$132:F$139))) &gt;= 'Student Summary'!$K22, "YES", "NO"),"")</f>
        <v/>
      </c>
      <c r="H144" s="253"/>
      <c r="I144" s="40"/>
      <c r="J144" s="40"/>
      <c r="K144" s="40"/>
      <c r="L144" s="40"/>
      <c r="M144" s="38"/>
      <c r="N144" s="39"/>
      <c r="O144" s="38"/>
      <c r="P144" s="255" t="s">
        <v>62</v>
      </c>
      <c r="Q144" s="256"/>
      <c r="R144" s="256"/>
      <c r="S144" s="252" t="str">
        <f>IFERROR(IF((SUM(P$132:R$139) / (3*COUNT(P$132:R$139))) &gt;= 'Student Summary'!$K22, "YES", "NO"),"")</f>
        <v/>
      </c>
      <c r="T144" s="253"/>
      <c r="U144" s="40"/>
      <c r="V144" s="40"/>
      <c r="W144" s="40"/>
      <c r="X144" s="40"/>
      <c r="Y144" s="38"/>
      <c r="Z144" s="39"/>
      <c r="AA144" s="38"/>
      <c r="AB144" s="255" t="s">
        <v>62</v>
      </c>
      <c r="AC144" s="256"/>
      <c r="AD144" s="256"/>
      <c r="AE144" s="252" t="str">
        <f>IFERROR(IF((SUM(AB$132:AD$139) / (3*COUNT(AB$132:AD$139))) &gt;= 'Student Summary'!$K22, "YES", "NO"),"")</f>
        <v/>
      </c>
      <c r="AF144" s="253"/>
      <c r="AG144" s="40"/>
      <c r="AH144" s="40"/>
      <c r="AI144" s="40"/>
      <c r="AJ144" s="129"/>
      <c r="AK144" s="38"/>
      <c r="AL144" s="38"/>
      <c r="AM144" s="38"/>
      <c r="AN144" s="255" t="s">
        <v>62</v>
      </c>
      <c r="AO144" s="256"/>
      <c r="AP144" s="256"/>
      <c r="AQ144" s="252" t="str">
        <f>IFERROR(IF((SUM(AN$132:AP$139) / (3*COUNT(AN$132:AP$139))) &gt;= 'Student Summary'!$K22, "YES", "NO"),"")</f>
        <v/>
      </c>
      <c r="AR144" s="253"/>
      <c r="AS144" s="40"/>
      <c r="AT144" s="40"/>
      <c r="AU144" s="40"/>
      <c r="AV144" s="40"/>
      <c r="AW144" s="38"/>
      <c r="AX144" s="41"/>
      <c r="AY144" s="38"/>
      <c r="AZ144" s="255" t="s">
        <v>62</v>
      </c>
      <c r="BA144" s="256"/>
      <c r="BB144" s="256"/>
      <c r="BC144" s="252" t="str">
        <f>IFERROR(IF((SUM(AZ$132:BB$139) / (3*COUNT(AZ$132:BB$139))) &gt;= 'Student Summary'!$K22, "YES", "NO"),"")</f>
        <v/>
      </c>
      <c r="BD144" s="253"/>
      <c r="BE144" s="40"/>
      <c r="BF144" s="40"/>
      <c r="BG144" s="40"/>
      <c r="BH144" s="40"/>
      <c r="BI144" s="38"/>
    </row>
    <row r="145" spans="1:318" ht="15.75" thickBot="1">
      <c r="A145" s="38"/>
      <c r="B145" s="29"/>
      <c r="C145" s="38"/>
      <c r="D145" s="257" t="s">
        <v>63</v>
      </c>
      <c r="E145" s="258"/>
      <c r="F145" s="258"/>
      <c r="G145" s="252" t="str">
        <f>IFERROR(IF((SUM(D$132:F$139) / (3*COUNT(D$132:F$139))) &gt;= 'Student Summary'!$K23, "YES", "NO"),"")</f>
        <v/>
      </c>
      <c r="H145" s="253"/>
      <c r="I145" s="40"/>
      <c r="J145" s="40"/>
      <c r="K145" s="40"/>
      <c r="L145" s="40"/>
      <c r="M145" s="38"/>
      <c r="N145" s="38"/>
      <c r="O145" s="38"/>
      <c r="P145" s="257" t="s">
        <v>63</v>
      </c>
      <c r="Q145" s="258"/>
      <c r="R145" s="258"/>
      <c r="S145" s="252" t="str">
        <f>IFERROR(IF((SUM(P$132:R$139) / (3*COUNT(P$132:R$139))) &gt;= 'Student Summary'!$K23, "YES", "NO"),"")</f>
        <v/>
      </c>
      <c r="T145" s="253"/>
      <c r="U145" s="40"/>
      <c r="V145" s="40"/>
      <c r="W145" s="40"/>
      <c r="X145" s="40"/>
      <c r="Y145" s="38"/>
      <c r="Z145" s="38"/>
      <c r="AA145" s="38"/>
      <c r="AB145" s="257" t="s">
        <v>63</v>
      </c>
      <c r="AC145" s="258"/>
      <c r="AD145" s="258"/>
      <c r="AE145" s="252" t="str">
        <f>IFERROR(IF((SUM(AB$132:AD$139) / (3*COUNT(AB$132:AD$139))) &gt;= 'Student Summary'!$K23, "YES", "NO"),"")</f>
        <v/>
      </c>
      <c r="AF145" s="253"/>
      <c r="AG145" s="40"/>
      <c r="AH145" s="40"/>
      <c r="AI145" s="40"/>
      <c r="AJ145" s="109"/>
      <c r="AK145" s="38"/>
      <c r="AL145" s="38"/>
      <c r="AM145" s="38"/>
      <c r="AN145" s="257" t="s">
        <v>63</v>
      </c>
      <c r="AO145" s="258"/>
      <c r="AP145" s="258"/>
      <c r="AQ145" s="252" t="str">
        <f>IFERROR(IF((SUM(AN$132:AP$139) / (3*COUNT(AN$132:AP$139))) &gt;= 'Student Summary'!$K23, "YES", "NO"),"")</f>
        <v/>
      </c>
      <c r="AR145" s="253"/>
      <c r="AS145" s="40"/>
      <c r="AT145" s="40"/>
      <c r="AU145" s="40"/>
      <c r="AV145" s="40"/>
      <c r="AW145" s="38"/>
      <c r="AX145" s="38"/>
      <c r="AY145" s="38"/>
      <c r="AZ145" s="257" t="s">
        <v>63</v>
      </c>
      <c r="BA145" s="258"/>
      <c r="BB145" s="258"/>
      <c r="BC145" s="252" t="str">
        <f>IFERROR(IF((SUM(AZ$132:BB$139) / (3*COUNT(AZ$132:BB$139))) &gt;= 'Student Summary'!$K23, "YES", "NO"),"")</f>
        <v/>
      </c>
      <c r="BD145" s="253"/>
      <c r="BE145" s="40"/>
      <c r="BF145" s="40"/>
      <c r="BG145" s="40"/>
      <c r="BH145" s="40"/>
      <c r="BI145" s="38"/>
    </row>
    <row r="146" spans="1:318" ht="15.75" thickBot="1">
      <c r="A146" s="38"/>
      <c r="B146" s="29"/>
      <c r="C146" s="38"/>
      <c r="D146" s="257" t="s">
        <v>64</v>
      </c>
      <c r="E146" s="258"/>
      <c r="F146" s="258"/>
      <c r="G146" s="252" t="str">
        <f>IFERROR(IF((SUM(D$132:F$139) / (3*COUNT(D$132:F$139))) &gt;= 'Student Summary'!$K24, "YES", "NO"),"")</f>
        <v/>
      </c>
      <c r="H146" s="253"/>
      <c r="I146" s="40"/>
      <c r="J146" s="40"/>
      <c r="K146" s="40"/>
      <c r="L146" s="40"/>
      <c r="M146" s="38"/>
      <c r="N146" s="38"/>
      <c r="O146" s="38"/>
      <c r="P146" s="257" t="s">
        <v>64</v>
      </c>
      <c r="Q146" s="258"/>
      <c r="R146" s="258"/>
      <c r="S146" s="252" t="str">
        <f>IFERROR(IF((SUM(P$132:R$139) / (3*COUNT(P$132:R$139))) &gt;= 'Student Summary'!$K24, "YES", "NO"),"")</f>
        <v/>
      </c>
      <c r="T146" s="253"/>
      <c r="U146" s="40"/>
      <c r="V146" s="40"/>
      <c r="W146" s="40"/>
      <c r="X146" s="40"/>
      <c r="Y146" s="38"/>
      <c r="Z146" s="38"/>
      <c r="AA146" s="38"/>
      <c r="AB146" s="257" t="s">
        <v>64</v>
      </c>
      <c r="AC146" s="258"/>
      <c r="AD146" s="258"/>
      <c r="AE146" s="252" t="str">
        <f>IFERROR(IF((SUM(AB$132:AD$139) / (3*COUNT(AB$132:AD$139))) &gt;= 'Student Summary'!$K24, "YES", "NO"),"")</f>
        <v/>
      </c>
      <c r="AF146" s="253"/>
      <c r="AG146" s="40"/>
      <c r="AH146" s="40"/>
      <c r="AI146" s="40"/>
      <c r="AJ146" s="109"/>
      <c r="AK146" s="38"/>
      <c r="AL146" s="38"/>
      <c r="AM146" s="38"/>
      <c r="AN146" s="257" t="s">
        <v>64</v>
      </c>
      <c r="AO146" s="258"/>
      <c r="AP146" s="258"/>
      <c r="AQ146" s="252" t="str">
        <f>IFERROR(IF((SUM(AN$132:AP$139) / (3*COUNT(AN$132:AP$139))) &gt;= 'Student Summary'!$K24, "YES", "NO"),"")</f>
        <v/>
      </c>
      <c r="AR146" s="253"/>
      <c r="AS146" s="40"/>
      <c r="AT146" s="40"/>
      <c r="AU146" s="40"/>
      <c r="AV146" s="40"/>
      <c r="AW146" s="38"/>
      <c r="AX146" s="38"/>
      <c r="AY146" s="38"/>
      <c r="AZ146" s="257" t="s">
        <v>64</v>
      </c>
      <c r="BA146" s="258"/>
      <c r="BB146" s="258"/>
      <c r="BC146" s="252" t="str">
        <f>IFERROR(IF((SUM(AZ$132:BB$139) / (3*COUNT(AZ$132:BB$139))) &gt;= 'Student Summary'!$K24, "YES", "NO"),"")</f>
        <v/>
      </c>
      <c r="BD146" s="253"/>
      <c r="BE146" s="40"/>
      <c r="BF146" s="40"/>
      <c r="BG146" s="40"/>
      <c r="BH146" s="40"/>
      <c r="BI146" s="38"/>
    </row>
    <row r="147" spans="1:318" ht="15.75" thickBot="1">
      <c r="A147" s="38"/>
      <c r="B147" s="29"/>
      <c r="C147" s="38"/>
      <c r="D147" s="259" t="s">
        <v>65</v>
      </c>
      <c r="E147" s="260"/>
      <c r="F147" s="260"/>
      <c r="G147" s="252" t="str">
        <f>IFERROR(IF((SUM(D$132:F$139) / (3*COUNT(D$132:F$139))) &gt;= 'Student Summary'!$K25, "YES", "NO"),"")</f>
        <v/>
      </c>
      <c r="H147" s="253"/>
      <c r="I147" s="40"/>
      <c r="J147" s="40"/>
      <c r="K147" s="40"/>
      <c r="L147" s="40"/>
      <c r="M147" s="38"/>
      <c r="N147" s="38"/>
      <c r="O147" s="38"/>
      <c r="P147" s="259" t="s">
        <v>65</v>
      </c>
      <c r="Q147" s="260"/>
      <c r="R147" s="260"/>
      <c r="S147" s="252" t="str">
        <f>IFERROR(IF((SUM(P$132:R$139) / (3*COUNT(P$132:R$139))) &gt;= 'Student Summary'!$K25, "YES", "NO"),"")</f>
        <v/>
      </c>
      <c r="T147" s="253"/>
      <c r="U147" s="40"/>
      <c r="V147" s="40"/>
      <c r="W147" s="40"/>
      <c r="X147" s="40"/>
      <c r="Y147" s="38"/>
      <c r="Z147" s="38"/>
      <c r="AA147" s="38"/>
      <c r="AB147" s="259" t="s">
        <v>65</v>
      </c>
      <c r="AC147" s="260"/>
      <c r="AD147" s="260"/>
      <c r="AE147" s="252" t="str">
        <f>IFERROR(IF((SUM(AB$132:AD$139) / (3*COUNT(AB$132:AD$139))) &gt;= 'Student Summary'!$K25, "YES", "NO"),"")</f>
        <v/>
      </c>
      <c r="AF147" s="253"/>
      <c r="AG147" s="40"/>
      <c r="AH147" s="40"/>
      <c r="AI147" s="40"/>
      <c r="AJ147" s="109"/>
      <c r="AK147" s="38"/>
      <c r="AL147" s="38"/>
      <c r="AM147" s="38"/>
      <c r="AN147" s="259" t="s">
        <v>65</v>
      </c>
      <c r="AO147" s="260"/>
      <c r="AP147" s="260"/>
      <c r="AQ147" s="252" t="str">
        <f>IFERROR(IF((SUM(AN$132:AP$139) / (3*COUNT(AN$132:AP$139))) &gt;= 'Student Summary'!$K25, "YES", "NO"),"")</f>
        <v/>
      </c>
      <c r="AR147" s="253"/>
      <c r="AS147" s="40"/>
      <c r="AT147" s="40"/>
      <c r="AU147" s="40"/>
      <c r="AV147" s="40"/>
      <c r="AW147" s="38"/>
      <c r="AX147" s="38"/>
      <c r="AY147" s="38"/>
      <c r="AZ147" s="259" t="s">
        <v>65</v>
      </c>
      <c r="BA147" s="260"/>
      <c r="BB147" s="260"/>
      <c r="BC147" s="252" t="str">
        <f>IFERROR(IF((SUM(AZ$132:BB$139) / (3*COUNT(AZ$132:BB$139))) &gt;= 'Student Summary'!$K25, "YES", "NO"),"")</f>
        <v/>
      </c>
      <c r="BD147" s="253"/>
      <c r="BE147" s="40"/>
      <c r="BF147" s="40"/>
      <c r="BG147" s="40"/>
      <c r="BH147" s="40"/>
      <c r="BI147" s="38"/>
    </row>
    <row r="148" spans="1:318">
      <c r="A148" s="38"/>
      <c r="B148" s="3"/>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c r="AB148" s="264"/>
      <c r="AC148" s="264"/>
      <c r="AD148" s="264"/>
      <c r="AE148" s="264"/>
      <c r="AF148" s="264"/>
      <c r="AG148" s="264"/>
      <c r="AH148" s="264"/>
      <c r="AI148" s="264"/>
      <c r="AJ148" s="264"/>
      <c r="AK148" s="264"/>
      <c r="AL148" s="264"/>
      <c r="AM148" s="264"/>
      <c r="AN148" s="264"/>
      <c r="AO148" s="264"/>
      <c r="AP148" s="264"/>
      <c r="AQ148" s="264"/>
      <c r="AR148" s="264"/>
      <c r="AS148" s="264"/>
      <c r="AT148" s="264"/>
      <c r="AU148" s="264"/>
      <c r="AV148" s="264"/>
      <c r="AW148" s="264"/>
      <c r="AX148" s="264"/>
      <c r="AY148" s="264"/>
      <c r="AZ148" s="264"/>
      <c r="BA148" s="264"/>
      <c r="BB148" s="264"/>
      <c r="BC148" s="264"/>
      <c r="BD148" s="264"/>
      <c r="BE148" s="264"/>
      <c r="BF148" s="264"/>
      <c r="BG148" s="264"/>
      <c r="BH148" s="264"/>
      <c r="BI148" s="264"/>
    </row>
    <row r="149" spans="1:318" ht="23.25">
      <c r="A149" s="38"/>
      <c r="B149" s="30"/>
      <c r="C149" s="261" t="s">
        <v>107</v>
      </c>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1"/>
      <c r="AC149" s="261"/>
      <c r="AD149" s="261"/>
      <c r="AE149" s="261"/>
      <c r="AF149" s="261"/>
      <c r="AG149" s="261"/>
      <c r="AH149" s="261"/>
      <c r="AI149" s="261"/>
      <c r="AJ149" s="261"/>
      <c r="AK149" s="261"/>
      <c r="AL149" s="261"/>
      <c r="AM149" s="261"/>
      <c r="AN149" s="261"/>
      <c r="AO149" s="261"/>
      <c r="AP149" s="261"/>
      <c r="AQ149" s="261"/>
      <c r="AR149" s="261"/>
      <c r="AS149" s="261"/>
      <c r="AT149" s="261"/>
      <c r="AU149" s="261"/>
      <c r="AV149" s="261"/>
      <c r="AW149" s="261"/>
      <c r="AX149" s="261"/>
      <c r="AY149" s="261"/>
      <c r="AZ149" s="261"/>
      <c r="BA149" s="261"/>
      <c r="BB149" s="261"/>
      <c r="BC149" s="261"/>
      <c r="BD149" s="261"/>
      <c r="BE149" s="261"/>
      <c r="BF149" s="261"/>
      <c r="BG149" s="261"/>
      <c r="BH149" s="261"/>
      <c r="BI149" s="261"/>
    </row>
    <row r="150" spans="1:318" s="60" customFormat="1" ht="21">
      <c r="A150" s="59"/>
      <c r="B150" s="254" t="s">
        <v>108</v>
      </c>
      <c r="C150" s="254"/>
      <c r="D150" s="254"/>
      <c r="E150" s="254"/>
      <c r="F150" s="254"/>
      <c r="G150" s="254"/>
      <c r="H150" s="254"/>
      <c r="I150" s="254"/>
      <c r="J150" s="254"/>
      <c r="K150" s="254"/>
      <c r="L150" s="254"/>
      <c r="M150" s="254"/>
      <c r="N150" s="254" t="s">
        <v>109</v>
      </c>
      <c r="O150" s="254"/>
      <c r="P150" s="254"/>
      <c r="Q150" s="254"/>
      <c r="R150" s="254"/>
      <c r="S150" s="254"/>
      <c r="T150" s="254"/>
      <c r="U150" s="254"/>
      <c r="V150" s="254"/>
      <c r="W150" s="254"/>
      <c r="X150" s="254"/>
      <c r="Y150" s="254"/>
      <c r="Z150" s="254" t="s">
        <v>110</v>
      </c>
      <c r="AA150" s="254"/>
      <c r="AB150" s="254"/>
      <c r="AC150" s="254"/>
      <c r="AD150" s="254"/>
      <c r="AE150" s="254"/>
      <c r="AF150" s="254"/>
      <c r="AG150" s="254"/>
      <c r="AH150" s="254"/>
      <c r="AI150" s="254"/>
      <c r="AJ150" s="254"/>
      <c r="AK150" s="254"/>
      <c r="AL150" s="254" t="s">
        <v>111</v>
      </c>
      <c r="AM150" s="254"/>
      <c r="AN150" s="254"/>
      <c r="AO150" s="254"/>
      <c r="AP150" s="254"/>
      <c r="AQ150" s="254"/>
      <c r="AR150" s="254"/>
      <c r="AS150" s="254"/>
      <c r="AT150" s="254"/>
      <c r="AU150" s="254"/>
      <c r="AV150" s="254"/>
      <c r="AW150" s="254"/>
      <c r="AX150" s="254" t="s">
        <v>112</v>
      </c>
      <c r="AY150" s="254"/>
      <c r="AZ150" s="254"/>
      <c r="BA150" s="254"/>
      <c r="BB150" s="254"/>
      <c r="BC150" s="254"/>
      <c r="BD150" s="254"/>
      <c r="BE150" s="254"/>
      <c r="BF150" s="254"/>
      <c r="BG150" s="254"/>
      <c r="BH150" s="254"/>
      <c r="BI150" s="254"/>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c r="EX150" s="59"/>
      <c r="EY150" s="59"/>
      <c r="EZ150" s="59"/>
      <c r="FA150" s="59"/>
      <c r="FB150" s="59"/>
      <c r="FC150" s="59"/>
      <c r="FD150" s="59"/>
      <c r="FE150" s="59"/>
      <c r="FF150" s="59"/>
      <c r="FG150" s="59"/>
      <c r="FH150" s="59"/>
      <c r="FI150" s="59"/>
      <c r="FJ150" s="59"/>
      <c r="FK150" s="59"/>
      <c r="FL150" s="59"/>
      <c r="FM150" s="59"/>
      <c r="FN150" s="59"/>
      <c r="FO150" s="59"/>
      <c r="FP150" s="59"/>
      <c r="FQ150" s="59"/>
      <c r="FR150" s="59"/>
      <c r="FS150" s="59"/>
      <c r="FT150" s="59"/>
      <c r="FU150" s="59"/>
      <c r="FV150" s="59"/>
      <c r="FW150" s="59"/>
      <c r="FX150" s="59"/>
      <c r="FY150" s="59"/>
      <c r="FZ150" s="59"/>
      <c r="GA150" s="59"/>
      <c r="GB150" s="59"/>
      <c r="GC150" s="59"/>
      <c r="GD150" s="59"/>
      <c r="GE150" s="59"/>
      <c r="GF150" s="59"/>
      <c r="GG150" s="59"/>
      <c r="GH150" s="59"/>
      <c r="GI150" s="59"/>
      <c r="GJ150" s="59"/>
      <c r="GK150" s="59"/>
      <c r="GL150" s="59"/>
      <c r="GM150" s="59"/>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59"/>
      <c r="KR150" s="59"/>
      <c r="KS150" s="59"/>
      <c r="KT150" s="59"/>
      <c r="KU150" s="59"/>
      <c r="KV150" s="59"/>
      <c r="KW150" s="59"/>
      <c r="KX150" s="59"/>
      <c r="KY150" s="59"/>
      <c r="KZ150" s="59"/>
      <c r="LA150" s="59"/>
      <c r="LB150" s="59"/>
      <c r="LC150" s="59"/>
      <c r="LD150" s="59"/>
      <c r="LE150" s="59"/>
      <c r="LF150" s="59"/>
    </row>
    <row r="151" spans="1:318">
      <c r="A151" s="38"/>
      <c r="B151" s="10"/>
      <c r="C151" s="9"/>
      <c r="D151" s="9" t="s">
        <v>42</v>
      </c>
      <c r="E151" s="9" t="s">
        <v>43</v>
      </c>
      <c r="F151" s="9" t="s">
        <v>72</v>
      </c>
      <c r="G151" s="9" t="s">
        <v>45</v>
      </c>
      <c r="H151" s="9" t="s">
        <v>46</v>
      </c>
      <c r="I151" s="9" t="s">
        <v>47</v>
      </c>
      <c r="J151" s="9" t="s">
        <v>48</v>
      </c>
      <c r="K151" s="9" t="s">
        <v>49</v>
      </c>
      <c r="L151" s="9" t="s">
        <v>50</v>
      </c>
      <c r="M151" s="9" t="s">
        <v>51</v>
      </c>
      <c r="N151" s="43"/>
      <c r="O151" s="9"/>
      <c r="P151" s="9" t="s">
        <v>52</v>
      </c>
      <c r="Q151" s="9" t="s">
        <v>73</v>
      </c>
      <c r="R151" s="9" t="s">
        <v>72</v>
      </c>
      <c r="S151" s="9" t="s">
        <v>45</v>
      </c>
      <c r="T151" s="9" t="s">
        <v>46</v>
      </c>
      <c r="U151" s="9" t="s">
        <v>47</v>
      </c>
      <c r="V151" s="9" t="s">
        <v>48</v>
      </c>
      <c r="W151" s="9" t="s">
        <v>49</v>
      </c>
      <c r="X151" s="9" t="s">
        <v>50</v>
      </c>
      <c r="Y151" s="9" t="s">
        <v>51</v>
      </c>
      <c r="Z151" s="43"/>
      <c r="AA151" s="9"/>
      <c r="AB151" s="9" t="s">
        <v>52</v>
      </c>
      <c r="AC151" s="9" t="s">
        <v>73</v>
      </c>
      <c r="AD151" s="9" t="s">
        <v>72</v>
      </c>
      <c r="AE151" s="9" t="s">
        <v>45</v>
      </c>
      <c r="AF151" s="9" t="s">
        <v>46</v>
      </c>
      <c r="AG151" s="9" t="s">
        <v>47</v>
      </c>
      <c r="AH151" s="9" t="s">
        <v>48</v>
      </c>
      <c r="AI151" s="9" t="s">
        <v>49</v>
      </c>
      <c r="AJ151" s="105" t="s">
        <v>50</v>
      </c>
      <c r="AK151" s="9" t="s">
        <v>51</v>
      </c>
      <c r="AL151" s="43"/>
      <c r="AM151" s="9"/>
      <c r="AN151" s="9" t="s">
        <v>42</v>
      </c>
      <c r="AO151" s="9" t="s">
        <v>43</v>
      </c>
      <c r="AP151" s="9" t="s">
        <v>44</v>
      </c>
      <c r="AQ151" s="9" t="s">
        <v>45</v>
      </c>
      <c r="AR151" s="9" t="s">
        <v>46</v>
      </c>
      <c r="AS151" s="9" t="s">
        <v>47</v>
      </c>
      <c r="AT151" s="9" t="s">
        <v>48</v>
      </c>
      <c r="AU151" s="9" t="s">
        <v>49</v>
      </c>
      <c r="AV151" s="9" t="s">
        <v>50</v>
      </c>
      <c r="AW151" s="9" t="s">
        <v>51</v>
      </c>
      <c r="AX151" s="46"/>
      <c r="AY151" s="9"/>
      <c r="AZ151" s="9" t="s">
        <v>42</v>
      </c>
      <c r="BA151" s="9" t="s">
        <v>43</v>
      </c>
      <c r="BB151" s="9" t="s">
        <v>44</v>
      </c>
      <c r="BC151" s="9" t="s">
        <v>45</v>
      </c>
      <c r="BD151" s="9" t="s">
        <v>46</v>
      </c>
      <c r="BE151" s="9" t="s">
        <v>47</v>
      </c>
      <c r="BF151" s="9" t="s">
        <v>48</v>
      </c>
      <c r="BG151" s="9" t="s">
        <v>49</v>
      </c>
      <c r="BH151" s="9" t="s">
        <v>50</v>
      </c>
      <c r="BI151" s="9" t="s">
        <v>51</v>
      </c>
    </row>
    <row r="152" spans="1:318" ht="3" customHeight="1">
      <c r="A152" s="38"/>
      <c r="B152" s="12"/>
      <c r="C152" s="11"/>
      <c r="D152" s="11"/>
      <c r="E152" s="11"/>
      <c r="F152" s="11"/>
      <c r="G152" s="11"/>
      <c r="H152" s="11"/>
      <c r="I152" s="11"/>
      <c r="J152" s="11"/>
      <c r="K152" s="11"/>
      <c r="L152" s="11"/>
      <c r="M152" s="11"/>
      <c r="N152" s="44"/>
      <c r="O152" s="11"/>
      <c r="P152" s="11"/>
      <c r="Q152" s="11"/>
      <c r="R152" s="11"/>
      <c r="S152" s="11"/>
      <c r="T152" s="11"/>
      <c r="U152" s="11"/>
      <c r="V152" s="11"/>
      <c r="W152" s="11"/>
      <c r="X152" s="11"/>
      <c r="Y152" s="11"/>
      <c r="Z152" s="44"/>
      <c r="AA152" s="11"/>
      <c r="AB152" s="11"/>
      <c r="AC152" s="11"/>
      <c r="AD152" s="11"/>
      <c r="AE152" s="11"/>
      <c r="AF152" s="11"/>
      <c r="AG152" s="11"/>
      <c r="AH152" s="11"/>
      <c r="AI152" s="11"/>
      <c r="AJ152" s="106"/>
      <c r="AK152" s="11"/>
      <c r="AL152" s="44"/>
      <c r="AM152" s="11"/>
      <c r="AN152" s="11"/>
      <c r="AO152" s="11"/>
      <c r="AP152" s="11"/>
      <c r="AQ152" s="11"/>
      <c r="AR152" s="11"/>
      <c r="AS152" s="11"/>
      <c r="AT152" s="11"/>
      <c r="AU152" s="11"/>
      <c r="AV152" s="11"/>
      <c r="AW152" s="11"/>
      <c r="AX152" s="47"/>
      <c r="AY152" s="11"/>
      <c r="AZ152" s="11"/>
      <c r="BA152" s="11"/>
      <c r="BB152" s="11"/>
      <c r="BC152" s="11"/>
      <c r="BD152" s="11"/>
      <c r="BE152" s="11"/>
      <c r="BF152" s="11"/>
      <c r="BG152" s="11"/>
      <c r="BH152" s="11"/>
      <c r="BI152" s="11"/>
    </row>
    <row r="153" spans="1:318">
      <c r="A153" s="38"/>
      <c r="B153" s="3"/>
      <c r="C153" s="13"/>
      <c r="D153" s="135"/>
      <c r="E153" s="135"/>
      <c r="F153" s="135"/>
      <c r="G153" s="135"/>
      <c r="H153" s="135"/>
      <c r="I153" s="135"/>
      <c r="J153" s="135"/>
      <c r="K153" s="135"/>
      <c r="L153" s="135"/>
      <c r="M153" s="190" t="s">
        <v>113</v>
      </c>
      <c r="N153" s="39"/>
      <c r="O153" s="13" t="s">
        <v>53</v>
      </c>
      <c r="P153" s="135"/>
      <c r="Q153" s="135"/>
      <c r="R153" s="135"/>
      <c r="S153" s="135"/>
      <c r="T153" s="135"/>
      <c r="U153" s="135"/>
      <c r="V153" s="135"/>
      <c r="W153" s="135"/>
      <c r="X153" s="135"/>
      <c r="Y153" s="1"/>
      <c r="Z153" s="39"/>
      <c r="AA153" s="13" t="s">
        <v>53</v>
      </c>
      <c r="AB153" s="135"/>
      <c r="AC153" s="135"/>
      <c r="AD153" s="135"/>
      <c r="AE153" s="135"/>
      <c r="AF153" s="135"/>
      <c r="AG153" s="135"/>
      <c r="AH153" s="135"/>
      <c r="AI153" s="135"/>
      <c r="AJ153" s="124"/>
      <c r="AK153" s="1"/>
      <c r="AL153" s="39"/>
      <c r="AM153" s="13" t="s">
        <v>53</v>
      </c>
      <c r="AN153" s="135"/>
      <c r="AO153" s="135"/>
      <c r="AP153" s="135"/>
      <c r="AQ153" s="135"/>
      <c r="AR153" s="135"/>
      <c r="AS153" s="135"/>
      <c r="AT153" s="135"/>
      <c r="AU153" s="135"/>
      <c r="AV153" s="135"/>
      <c r="AW153" s="1"/>
      <c r="AX153" s="41"/>
      <c r="AY153" s="13" t="s">
        <v>53</v>
      </c>
      <c r="AZ153" s="135"/>
      <c r="BA153" s="135"/>
      <c r="BB153" s="135"/>
      <c r="BC153" s="135"/>
      <c r="BD153" s="135"/>
      <c r="BE153" s="135"/>
      <c r="BF153" s="135"/>
      <c r="BG153" s="135"/>
      <c r="BH153" s="135"/>
      <c r="BI153" s="1"/>
    </row>
    <row r="154" spans="1:318">
      <c r="A154" s="38"/>
      <c r="B154" s="3"/>
      <c r="C154" s="13"/>
      <c r="D154" s="135"/>
      <c r="E154" s="135"/>
      <c r="F154" s="135"/>
      <c r="G154" s="135"/>
      <c r="H154" s="135"/>
      <c r="I154" s="135"/>
      <c r="J154" s="135"/>
      <c r="K154" s="135"/>
      <c r="L154" s="135"/>
      <c r="M154" s="1"/>
      <c r="N154" s="39"/>
      <c r="O154" s="13" t="s">
        <v>54</v>
      </c>
      <c r="P154" s="135"/>
      <c r="Q154" s="135"/>
      <c r="R154" s="135"/>
      <c r="S154" s="135"/>
      <c r="T154" s="135"/>
      <c r="U154" s="135"/>
      <c r="V154" s="135"/>
      <c r="W154" s="135"/>
      <c r="X154" s="135"/>
      <c r="Y154" s="1"/>
      <c r="Z154" s="39"/>
      <c r="AA154" s="13" t="s">
        <v>54</v>
      </c>
      <c r="AB154" s="135"/>
      <c r="AC154" s="135"/>
      <c r="AD154" s="135"/>
      <c r="AE154" s="135"/>
      <c r="AF154" s="135"/>
      <c r="AG154" s="135"/>
      <c r="AH154" s="135"/>
      <c r="AI154" s="135"/>
      <c r="AJ154" s="124"/>
      <c r="AK154" s="1"/>
      <c r="AL154" s="39"/>
      <c r="AM154" s="13" t="s">
        <v>54</v>
      </c>
      <c r="AN154" s="135"/>
      <c r="AO154" s="135"/>
      <c r="AP154" s="135"/>
      <c r="AQ154" s="135"/>
      <c r="AR154" s="135"/>
      <c r="AS154" s="135"/>
      <c r="AT154" s="135"/>
      <c r="AU154" s="135"/>
      <c r="AV154" s="135"/>
      <c r="AW154" s="1"/>
      <c r="AX154" s="41"/>
      <c r="AY154" s="13" t="s">
        <v>54</v>
      </c>
      <c r="AZ154" s="135"/>
      <c r="BA154" s="135"/>
      <c r="BB154" s="135"/>
      <c r="BC154" s="135"/>
      <c r="BD154" s="135"/>
      <c r="BE154" s="135"/>
      <c r="BF154" s="135"/>
      <c r="BG154" s="135"/>
      <c r="BH154" s="135"/>
      <c r="BI154" s="1"/>
    </row>
    <row r="155" spans="1:318">
      <c r="A155" s="38"/>
      <c r="B155" s="3"/>
      <c r="C155" s="13"/>
      <c r="D155" s="135"/>
      <c r="E155" s="135"/>
      <c r="F155" s="135"/>
      <c r="G155" s="135"/>
      <c r="H155" s="135"/>
      <c r="I155" s="135"/>
      <c r="J155" s="135"/>
      <c r="K155" s="135"/>
      <c r="L155" s="135"/>
      <c r="M155" s="1"/>
      <c r="N155" s="39"/>
      <c r="O155" s="13" t="s">
        <v>55</v>
      </c>
      <c r="P155" s="135"/>
      <c r="Q155" s="135"/>
      <c r="R155" s="135"/>
      <c r="S155" s="135"/>
      <c r="T155" s="135"/>
      <c r="U155" s="135"/>
      <c r="V155" s="135"/>
      <c r="W155" s="135"/>
      <c r="X155" s="135"/>
      <c r="Y155" s="1"/>
      <c r="Z155" s="39"/>
      <c r="AA155" s="13" t="s">
        <v>55</v>
      </c>
      <c r="AB155" s="135"/>
      <c r="AC155" s="135"/>
      <c r="AD155" s="135"/>
      <c r="AE155" s="135"/>
      <c r="AF155" s="135"/>
      <c r="AG155" s="135"/>
      <c r="AH155" s="135"/>
      <c r="AI155" s="135"/>
      <c r="AJ155" s="124"/>
      <c r="AK155" s="1"/>
      <c r="AL155" s="39"/>
      <c r="AM155" s="13" t="s">
        <v>55</v>
      </c>
      <c r="AN155" s="135"/>
      <c r="AO155" s="135"/>
      <c r="AP155" s="135"/>
      <c r="AQ155" s="135"/>
      <c r="AR155" s="135"/>
      <c r="AS155" s="135"/>
      <c r="AT155" s="135"/>
      <c r="AU155" s="135"/>
      <c r="AV155" s="135"/>
      <c r="AW155" s="1"/>
      <c r="AX155" s="41"/>
      <c r="AY155" s="13" t="s">
        <v>55</v>
      </c>
      <c r="AZ155" s="135"/>
      <c r="BA155" s="135"/>
      <c r="BB155" s="135"/>
      <c r="BC155" s="135"/>
      <c r="BD155" s="135"/>
      <c r="BE155" s="135"/>
      <c r="BF155" s="135"/>
      <c r="BG155" s="135"/>
      <c r="BH155" s="135"/>
      <c r="BI155" s="1"/>
    </row>
    <row r="156" spans="1:318">
      <c r="A156" s="38"/>
      <c r="B156" s="3"/>
      <c r="C156" s="13"/>
      <c r="D156" s="135"/>
      <c r="E156" s="135"/>
      <c r="F156" s="135"/>
      <c r="G156" s="135"/>
      <c r="H156" s="135"/>
      <c r="I156" s="135"/>
      <c r="J156" s="135"/>
      <c r="K156" s="135"/>
      <c r="L156" s="135"/>
      <c r="M156" s="1"/>
      <c r="N156" s="39"/>
      <c r="O156" s="13" t="s">
        <v>56</v>
      </c>
      <c r="P156" s="135"/>
      <c r="Q156" s="135"/>
      <c r="R156" s="135"/>
      <c r="S156" s="135"/>
      <c r="T156" s="135"/>
      <c r="U156" s="135"/>
      <c r="V156" s="135"/>
      <c r="W156" s="135"/>
      <c r="X156" s="135"/>
      <c r="Y156" s="1"/>
      <c r="Z156" s="39"/>
      <c r="AA156" s="13" t="s">
        <v>56</v>
      </c>
      <c r="AB156" s="135"/>
      <c r="AC156" s="135"/>
      <c r="AD156" s="135"/>
      <c r="AE156" s="135"/>
      <c r="AF156" s="135"/>
      <c r="AG156" s="135"/>
      <c r="AH156" s="135"/>
      <c r="AI156" s="135"/>
      <c r="AJ156" s="124"/>
      <c r="AK156" s="1"/>
      <c r="AL156" s="39"/>
      <c r="AM156" s="13" t="s">
        <v>56</v>
      </c>
      <c r="AN156" s="135"/>
      <c r="AO156" s="135"/>
      <c r="AP156" s="135"/>
      <c r="AQ156" s="135"/>
      <c r="AR156" s="135"/>
      <c r="AS156" s="135"/>
      <c r="AT156" s="135"/>
      <c r="AU156" s="135"/>
      <c r="AV156" s="135"/>
      <c r="AW156" s="1"/>
      <c r="AX156" s="41"/>
      <c r="AY156" s="13" t="s">
        <v>56</v>
      </c>
      <c r="AZ156" s="135"/>
      <c r="BA156" s="135"/>
      <c r="BB156" s="135"/>
      <c r="BC156" s="135"/>
      <c r="BD156" s="135"/>
      <c r="BE156" s="135"/>
      <c r="BF156" s="135"/>
      <c r="BG156" s="135"/>
      <c r="BH156" s="135"/>
      <c r="BI156" s="1"/>
    </row>
    <row r="157" spans="1:318">
      <c r="A157" s="38"/>
      <c r="B157" s="3"/>
      <c r="C157" s="13"/>
      <c r="D157" s="135"/>
      <c r="E157" s="135"/>
      <c r="F157" s="135"/>
      <c r="G157" s="135"/>
      <c r="H157" s="135"/>
      <c r="I157" s="135"/>
      <c r="J157" s="135"/>
      <c r="K157" s="135"/>
      <c r="L157" s="135"/>
      <c r="M157" s="1"/>
      <c r="N157" s="39"/>
      <c r="O157" s="13" t="str">
        <f>'Student Summary'!$H$13</f>
        <v>Group</v>
      </c>
      <c r="P157" s="135"/>
      <c r="Q157" s="135"/>
      <c r="R157" s="135"/>
      <c r="S157" s="135"/>
      <c r="T157" s="135"/>
      <c r="U157" s="135"/>
      <c r="V157" s="135"/>
      <c r="W157" s="135"/>
      <c r="X157" s="135"/>
      <c r="Y157" s="1"/>
      <c r="Z157" s="39"/>
      <c r="AA157" s="13" t="str">
        <f>'Student Summary'!$H$13</f>
        <v>Group</v>
      </c>
      <c r="AB157" s="135"/>
      <c r="AC157" s="135"/>
      <c r="AD157" s="135"/>
      <c r="AE157" s="135"/>
      <c r="AF157" s="135"/>
      <c r="AG157" s="135"/>
      <c r="AH157" s="135"/>
      <c r="AI157" s="135"/>
      <c r="AJ157" s="124"/>
      <c r="AK157" s="1"/>
      <c r="AL157" s="39"/>
      <c r="AM157" s="13" t="str">
        <f>'Student Summary'!$H$13</f>
        <v>Group</v>
      </c>
      <c r="AN157" s="135"/>
      <c r="AO157" s="135"/>
      <c r="AP157" s="135"/>
      <c r="AQ157" s="135"/>
      <c r="AR157" s="135"/>
      <c r="AS157" s="135"/>
      <c r="AT157" s="135"/>
      <c r="AU157" s="135"/>
      <c r="AV157" s="135"/>
      <c r="AW157" s="1"/>
      <c r="AX157" s="41"/>
      <c r="AY157" s="13" t="str">
        <f>'Student Summary'!$H$13</f>
        <v>Group</v>
      </c>
      <c r="AZ157" s="135"/>
      <c r="BA157" s="135"/>
      <c r="BB157" s="135"/>
      <c r="BC157" s="135"/>
      <c r="BD157" s="135"/>
      <c r="BE157" s="135"/>
      <c r="BF157" s="135"/>
      <c r="BG157" s="135"/>
      <c r="BH157" s="135"/>
      <c r="BI157" s="1"/>
    </row>
    <row r="158" spans="1:318">
      <c r="A158" s="38"/>
      <c r="B158" s="3"/>
      <c r="C158" s="13"/>
      <c r="D158" s="135"/>
      <c r="E158" s="135"/>
      <c r="F158" s="135"/>
      <c r="G158" s="135"/>
      <c r="H158" s="135"/>
      <c r="I158" s="135"/>
      <c r="J158" s="135"/>
      <c r="K158" s="135"/>
      <c r="L158" s="135"/>
      <c r="M158" s="1"/>
      <c r="N158" s="39"/>
      <c r="O158" s="13"/>
      <c r="P158" s="135"/>
      <c r="Q158" s="135"/>
      <c r="R158" s="135"/>
      <c r="S158" s="135"/>
      <c r="T158" s="135"/>
      <c r="U158" s="135"/>
      <c r="V158" s="135"/>
      <c r="W158" s="135"/>
      <c r="X158" s="135"/>
      <c r="Y158" s="1"/>
      <c r="Z158" s="39"/>
      <c r="AA158" s="13" t="s">
        <v>12</v>
      </c>
      <c r="AB158" s="135"/>
      <c r="AC158" s="135"/>
      <c r="AD158" s="135"/>
      <c r="AE158" s="135"/>
      <c r="AF158" s="135"/>
      <c r="AG158" s="135"/>
      <c r="AH158" s="135"/>
      <c r="AI158" s="135"/>
      <c r="AJ158" s="124"/>
      <c r="AK158" s="1"/>
      <c r="AL158" s="39"/>
      <c r="AM158" s="13" t="s">
        <v>12</v>
      </c>
      <c r="AN158" s="135"/>
      <c r="AO158" s="135"/>
      <c r="AP158" s="135"/>
      <c r="AQ158" s="135"/>
      <c r="AR158" s="135"/>
      <c r="AS158" s="135"/>
      <c r="AT158" s="135"/>
      <c r="AU158" s="135"/>
      <c r="AV158" s="135"/>
      <c r="AW158" s="1"/>
      <c r="AX158" s="41"/>
      <c r="AY158" s="13" t="s">
        <v>12</v>
      </c>
      <c r="AZ158" s="135"/>
      <c r="BA158" s="135"/>
      <c r="BB158" s="135"/>
      <c r="BC158" s="135"/>
      <c r="BD158" s="135"/>
      <c r="BE158" s="135"/>
      <c r="BF158" s="135"/>
      <c r="BG158" s="135"/>
      <c r="BH158" s="135"/>
      <c r="BI158" s="1"/>
    </row>
    <row r="159" spans="1:318">
      <c r="A159" s="38"/>
      <c r="B159" s="3"/>
      <c r="C159" s="13"/>
      <c r="D159" s="135"/>
      <c r="E159" s="135"/>
      <c r="F159" s="135"/>
      <c r="G159" s="135"/>
      <c r="H159" s="135"/>
      <c r="I159" s="135"/>
      <c r="J159" s="135"/>
      <c r="K159" s="135"/>
      <c r="L159" s="135"/>
      <c r="M159" s="1"/>
      <c r="N159" s="39"/>
      <c r="O159" s="13"/>
      <c r="P159" s="135"/>
      <c r="Q159" s="135"/>
      <c r="R159" s="135"/>
      <c r="S159" s="135"/>
      <c r="T159" s="135"/>
      <c r="U159" s="135"/>
      <c r="V159" s="135"/>
      <c r="W159" s="135"/>
      <c r="X159" s="135"/>
      <c r="Y159" s="1"/>
      <c r="Z159" s="39"/>
      <c r="AA159" s="13" t="s">
        <v>57</v>
      </c>
      <c r="AB159" s="135"/>
      <c r="AC159" s="135"/>
      <c r="AD159" s="135"/>
      <c r="AE159" s="135"/>
      <c r="AF159" s="135"/>
      <c r="AG159" s="135"/>
      <c r="AH159" s="135"/>
      <c r="AI159" s="135"/>
      <c r="AJ159" s="124"/>
      <c r="AK159" s="1"/>
      <c r="AL159" s="39"/>
      <c r="AM159" s="13" t="s">
        <v>57</v>
      </c>
      <c r="AN159" s="135"/>
      <c r="AO159" s="135"/>
      <c r="AP159" s="135"/>
      <c r="AQ159" s="135"/>
      <c r="AR159" s="135"/>
      <c r="AS159" s="135"/>
      <c r="AT159" s="135"/>
      <c r="AU159" s="135"/>
      <c r="AV159" s="135"/>
      <c r="AW159" s="1"/>
      <c r="AX159" s="41"/>
      <c r="AY159" s="13" t="s">
        <v>57</v>
      </c>
      <c r="AZ159" s="135"/>
      <c r="BA159" s="135"/>
      <c r="BB159" s="135"/>
      <c r="BC159" s="135"/>
      <c r="BD159" s="135"/>
      <c r="BE159" s="135"/>
      <c r="BF159" s="135"/>
      <c r="BG159" s="135"/>
      <c r="BH159" s="135"/>
      <c r="BI159" s="1"/>
    </row>
    <row r="160" spans="1:318">
      <c r="A160" s="38"/>
      <c r="B160" s="3"/>
      <c r="C160" s="13"/>
      <c r="D160" s="135"/>
      <c r="E160" s="135"/>
      <c r="F160" s="135"/>
      <c r="G160" s="135"/>
      <c r="H160" s="135"/>
      <c r="I160" s="135"/>
      <c r="J160" s="135"/>
      <c r="K160" s="135"/>
      <c r="L160" s="135"/>
      <c r="M160" s="1"/>
      <c r="N160" s="39"/>
      <c r="O160" s="13"/>
      <c r="P160" s="135"/>
      <c r="Q160" s="135"/>
      <c r="R160" s="135"/>
      <c r="S160" s="135"/>
      <c r="T160" s="135"/>
      <c r="U160" s="135"/>
      <c r="V160" s="135"/>
      <c r="W160" s="135"/>
      <c r="X160" s="135"/>
      <c r="Y160" s="1"/>
      <c r="Z160" s="39"/>
      <c r="AA160" s="13" t="s">
        <v>58</v>
      </c>
      <c r="AB160" s="135"/>
      <c r="AC160" s="135"/>
      <c r="AD160" s="135"/>
      <c r="AE160" s="135"/>
      <c r="AF160" s="135"/>
      <c r="AG160" s="135"/>
      <c r="AH160" s="135"/>
      <c r="AI160" s="135"/>
      <c r="AJ160" s="124"/>
      <c r="AK160" s="1"/>
      <c r="AL160" s="39"/>
      <c r="AM160" s="13" t="s">
        <v>58</v>
      </c>
      <c r="AN160" s="135"/>
      <c r="AO160" s="135"/>
      <c r="AP160" s="135"/>
      <c r="AQ160" s="135"/>
      <c r="AR160" s="135"/>
      <c r="AS160" s="135"/>
      <c r="AT160" s="135"/>
      <c r="AU160" s="135"/>
      <c r="AV160" s="135"/>
      <c r="AW160" s="1"/>
      <c r="AX160" s="41"/>
      <c r="AY160" s="13" t="s">
        <v>58</v>
      </c>
      <c r="AZ160" s="135"/>
      <c r="BA160" s="135"/>
      <c r="BB160" s="135"/>
      <c r="BC160" s="135"/>
      <c r="BD160" s="135"/>
      <c r="BE160" s="135"/>
      <c r="BF160" s="135"/>
      <c r="BG160" s="135"/>
      <c r="BH160" s="135"/>
      <c r="BI160" s="1"/>
    </row>
    <row r="161" spans="1:318" ht="3" customHeight="1">
      <c r="A161" s="38"/>
      <c r="B161" s="3"/>
      <c r="C161" s="16"/>
      <c r="D161" s="16"/>
      <c r="E161" s="16"/>
      <c r="F161" s="16"/>
      <c r="G161" s="16"/>
      <c r="H161" s="16"/>
      <c r="I161" s="16"/>
      <c r="J161" s="16"/>
      <c r="K161" s="16"/>
      <c r="L161" s="16"/>
      <c r="M161" s="16"/>
      <c r="N161" s="39"/>
      <c r="O161" s="16"/>
      <c r="P161" s="16"/>
      <c r="Q161" s="16"/>
      <c r="R161" s="16"/>
      <c r="S161" s="16"/>
      <c r="T161" s="16"/>
      <c r="U161" s="16"/>
      <c r="V161" s="16"/>
      <c r="W161" s="16"/>
      <c r="X161" s="16"/>
      <c r="Y161" s="16"/>
      <c r="Z161" s="39"/>
      <c r="AA161" s="16"/>
      <c r="AB161" s="16"/>
      <c r="AC161" s="16"/>
      <c r="AD161" s="16"/>
      <c r="AE161" s="16"/>
      <c r="AF161" s="16"/>
      <c r="AG161" s="16"/>
      <c r="AH161" s="16"/>
      <c r="AI161" s="16"/>
      <c r="AJ161" s="125"/>
      <c r="AK161" s="16"/>
      <c r="AL161" s="39"/>
      <c r="AM161" s="19"/>
      <c r="AN161" s="19"/>
      <c r="AO161" s="19"/>
      <c r="AP161" s="19"/>
      <c r="AQ161" s="19"/>
      <c r="AR161" s="19"/>
      <c r="AS161" s="19"/>
      <c r="AT161" s="19"/>
      <c r="AU161" s="19"/>
      <c r="AV161" s="19"/>
      <c r="AW161" s="19"/>
      <c r="AX161" s="41"/>
      <c r="AY161" s="19"/>
      <c r="AZ161" s="19"/>
      <c r="BA161" s="19"/>
      <c r="BB161" s="19"/>
      <c r="BC161" s="19"/>
      <c r="BD161" s="19"/>
      <c r="BE161" s="19"/>
      <c r="BF161" s="19"/>
      <c r="BG161" s="19"/>
      <c r="BH161" s="19"/>
      <c r="BI161" s="19"/>
    </row>
    <row r="162" spans="1:318" ht="15.75" thickBot="1">
      <c r="A162" s="38"/>
      <c r="B162" s="3"/>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126"/>
      <c r="AK162" s="39"/>
      <c r="AL162" s="39"/>
      <c r="AM162" s="42"/>
      <c r="AN162" s="42"/>
      <c r="AO162" s="42"/>
      <c r="AP162" s="42"/>
      <c r="AQ162" s="42"/>
      <c r="AR162" s="42"/>
      <c r="AS162" s="42"/>
      <c r="AT162" s="42"/>
      <c r="AU162" s="42"/>
      <c r="AV162" s="42"/>
      <c r="AW162" s="42"/>
      <c r="AX162" s="41"/>
      <c r="AY162" s="42"/>
      <c r="AZ162" s="42"/>
      <c r="BA162" s="42"/>
      <c r="BB162" s="42"/>
      <c r="BC162" s="42"/>
      <c r="BD162" s="42"/>
      <c r="BE162" s="42"/>
      <c r="BF162" s="42"/>
      <c r="BG162" s="42"/>
      <c r="BH162" s="42"/>
      <c r="BI162" s="42"/>
    </row>
    <row r="163" spans="1:318">
      <c r="A163" s="38"/>
      <c r="B163" s="21"/>
      <c r="C163" s="7" t="s">
        <v>60</v>
      </c>
      <c r="D163" s="103" t="str">
        <f>IFERROR(AVERAGE(D153:D161),"")</f>
        <v/>
      </c>
      <c r="E163" s="103" t="str">
        <f t="shared" ref="E163:L163" si="70">IFERROR(AVERAGE(E153:E161),"")</f>
        <v/>
      </c>
      <c r="F163" s="103" t="str">
        <f t="shared" si="70"/>
        <v/>
      </c>
      <c r="G163" s="103" t="str">
        <f t="shared" si="70"/>
        <v/>
      </c>
      <c r="H163" s="103" t="str">
        <f t="shared" si="70"/>
        <v/>
      </c>
      <c r="I163" s="103" t="str">
        <f t="shared" si="70"/>
        <v/>
      </c>
      <c r="J163" s="103" t="str">
        <f t="shared" si="70"/>
        <v/>
      </c>
      <c r="K163" s="103" t="str">
        <f t="shared" si="70"/>
        <v/>
      </c>
      <c r="L163" s="103" t="str">
        <f t="shared" si="70"/>
        <v/>
      </c>
      <c r="M163" s="40"/>
      <c r="N163" s="49"/>
      <c r="O163" s="7" t="s">
        <v>60</v>
      </c>
      <c r="P163" s="20" t="str">
        <f>IFERROR(AVERAGE(P153:P161),"")</f>
        <v/>
      </c>
      <c r="Q163" s="20" t="str">
        <f t="shared" ref="Q163:X163" si="71">IFERROR(AVERAGE(Q153:Q161),"")</f>
        <v/>
      </c>
      <c r="R163" s="20" t="str">
        <f t="shared" si="71"/>
        <v/>
      </c>
      <c r="S163" s="20" t="str">
        <f t="shared" si="71"/>
        <v/>
      </c>
      <c r="T163" s="20" t="str">
        <f t="shared" si="71"/>
        <v/>
      </c>
      <c r="U163" s="20" t="str">
        <f t="shared" si="71"/>
        <v/>
      </c>
      <c r="V163" s="20" t="str">
        <f t="shared" si="71"/>
        <v/>
      </c>
      <c r="W163" s="20" t="str">
        <f t="shared" si="71"/>
        <v/>
      </c>
      <c r="X163" s="20" t="str">
        <f t="shared" si="71"/>
        <v/>
      </c>
      <c r="Y163" s="40"/>
      <c r="Z163" s="49"/>
      <c r="AA163" s="7" t="s">
        <v>60</v>
      </c>
      <c r="AB163" s="20" t="str">
        <f>IFERROR(AVERAGE(AB153:AB160),"")</f>
        <v/>
      </c>
      <c r="AC163" s="20" t="str">
        <f t="shared" ref="AC163:AJ163" si="72">IFERROR(AVERAGE(AC153:AC160),"")</f>
        <v/>
      </c>
      <c r="AD163" s="20" t="str">
        <f t="shared" si="72"/>
        <v/>
      </c>
      <c r="AE163" s="20" t="str">
        <f t="shared" si="72"/>
        <v/>
      </c>
      <c r="AF163" s="20" t="str">
        <f t="shared" si="72"/>
        <v/>
      </c>
      <c r="AG163" s="20" t="str">
        <f t="shared" si="72"/>
        <v/>
      </c>
      <c r="AH163" s="20" t="str">
        <f t="shared" si="72"/>
        <v/>
      </c>
      <c r="AI163" s="20" t="str">
        <f t="shared" si="72"/>
        <v/>
      </c>
      <c r="AJ163" s="127" t="str">
        <f t="shared" si="72"/>
        <v/>
      </c>
      <c r="AK163" s="40"/>
      <c r="AL163" s="49"/>
      <c r="AM163" s="22" t="s">
        <v>60</v>
      </c>
      <c r="AN163" s="7" t="str">
        <f>IFERROR(AVERAGE(AN153:AN160),"")</f>
        <v/>
      </c>
      <c r="AO163" s="7" t="str">
        <f t="shared" ref="AO163:AV163" si="73">IFERROR(AVERAGE(AO153:AO160),"")</f>
        <v/>
      </c>
      <c r="AP163" s="7" t="str">
        <f t="shared" si="73"/>
        <v/>
      </c>
      <c r="AQ163" s="7" t="str">
        <f t="shared" si="73"/>
        <v/>
      </c>
      <c r="AR163" s="7" t="str">
        <f t="shared" si="73"/>
        <v/>
      </c>
      <c r="AS163" s="7" t="str">
        <f t="shared" si="73"/>
        <v/>
      </c>
      <c r="AT163" s="7" t="str">
        <f t="shared" si="73"/>
        <v/>
      </c>
      <c r="AU163" s="7" t="str">
        <f t="shared" si="73"/>
        <v/>
      </c>
      <c r="AV163" s="7" t="str">
        <f t="shared" si="73"/>
        <v/>
      </c>
      <c r="AW163" s="52"/>
      <c r="AX163" s="48"/>
      <c r="AY163" s="22" t="s">
        <v>60</v>
      </c>
      <c r="AZ163" s="7" t="str">
        <f>IFERROR(AVERAGE(AZ153:AZ160),"")</f>
        <v/>
      </c>
      <c r="BA163" s="7" t="str">
        <f t="shared" ref="BA163:BH163" si="74">IFERROR(AVERAGE(BA153:BA160),"")</f>
        <v/>
      </c>
      <c r="BB163" s="7" t="str">
        <f t="shared" si="74"/>
        <v/>
      </c>
      <c r="BC163" s="7" t="str">
        <f t="shared" si="74"/>
        <v/>
      </c>
      <c r="BD163" s="7" t="str">
        <f t="shared" si="74"/>
        <v/>
      </c>
      <c r="BE163" s="7" t="str">
        <f t="shared" si="74"/>
        <v/>
      </c>
      <c r="BF163" s="7" t="str">
        <f t="shared" si="74"/>
        <v/>
      </c>
      <c r="BG163" s="7" t="str">
        <f t="shared" si="74"/>
        <v/>
      </c>
      <c r="BH163" s="7" t="str">
        <f t="shared" si="74"/>
        <v/>
      </c>
      <c r="BI163" s="52"/>
    </row>
    <row r="164" spans="1:318" ht="15.75" thickBot="1">
      <c r="A164" s="38"/>
      <c r="B164" s="3"/>
      <c r="C164" s="6" t="s">
        <v>88</v>
      </c>
      <c r="D164" s="6">
        <f>SUM(D153:D160)</f>
        <v>0</v>
      </c>
      <c r="E164" s="6">
        <f>SUM(E153:E160)</f>
        <v>0</v>
      </c>
      <c r="F164" s="6">
        <f>SUM(F153:F160)</f>
        <v>0</v>
      </c>
      <c r="G164" s="6">
        <f t="shared" ref="G164:L164" si="75">SUM(G153:G160)</f>
        <v>0</v>
      </c>
      <c r="H164" s="6">
        <f t="shared" si="75"/>
        <v>0</v>
      </c>
      <c r="I164" s="6">
        <f t="shared" si="75"/>
        <v>0</v>
      </c>
      <c r="J164" s="6">
        <f t="shared" si="75"/>
        <v>0</v>
      </c>
      <c r="K164" s="6">
        <f t="shared" si="75"/>
        <v>0</v>
      </c>
      <c r="L164" s="6">
        <f t="shared" si="75"/>
        <v>0</v>
      </c>
      <c r="M164" s="38"/>
      <c r="N164" s="39"/>
      <c r="O164" s="6" t="s">
        <v>61</v>
      </c>
      <c r="P164" s="6">
        <f>SUM(P153:P160)</f>
        <v>0</v>
      </c>
      <c r="Q164" s="6">
        <f>SUM(Q153:Q160)</f>
        <v>0</v>
      </c>
      <c r="R164" s="6">
        <f>SUM(R153:R160)</f>
        <v>0</v>
      </c>
      <c r="S164" s="6">
        <f t="shared" ref="S164:X164" si="76">SUM(S153:S160)</f>
        <v>0</v>
      </c>
      <c r="T164" s="6">
        <f t="shared" si="76"/>
        <v>0</v>
      </c>
      <c r="U164" s="6">
        <f t="shared" si="76"/>
        <v>0</v>
      </c>
      <c r="V164" s="6">
        <f t="shared" si="76"/>
        <v>0</v>
      </c>
      <c r="W164" s="6">
        <f t="shared" si="76"/>
        <v>0</v>
      </c>
      <c r="X164" s="6">
        <f t="shared" si="76"/>
        <v>0</v>
      </c>
      <c r="Y164" s="38"/>
      <c r="Z164" s="39"/>
      <c r="AA164" s="6" t="s">
        <v>61</v>
      </c>
      <c r="AB164" s="6">
        <f>SUM(AB153:AB160)</f>
        <v>0</v>
      </c>
      <c r="AC164" s="6">
        <f>SUM(AC153:AC160)</f>
        <v>0</v>
      </c>
      <c r="AD164" s="6">
        <f>SUM(AD153:AD160)</f>
        <v>0</v>
      </c>
      <c r="AE164" s="6">
        <f t="shared" ref="AE164:AJ164" si="77">SUM(AE153:AE160)</f>
        <v>0</v>
      </c>
      <c r="AF164" s="6">
        <f t="shared" si="77"/>
        <v>0</v>
      </c>
      <c r="AG164" s="6">
        <f t="shared" si="77"/>
        <v>0</v>
      </c>
      <c r="AH164" s="6">
        <f t="shared" si="77"/>
        <v>0</v>
      </c>
      <c r="AI164" s="6">
        <f t="shared" si="77"/>
        <v>0</v>
      </c>
      <c r="AJ164" s="128">
        <f t="shared" si="77"/>
        <v>0</v>
      </c>
      <c r="AK164" s="38"/>
      <c r="AL164" s="39"/>
      <c r="AM164" s="8" t="s">
        <v>88</v>
      </c>
      <c r="AN164" s="8">
        <f>SUM(AN153:AN160)</f>
        <v>0</v>
      </c>
      <c r="AO164" s="8">
        <f>SUM(AO153:AO160)</f>
        <v>0</v>
      </c>
      <c r="AP164" s="8">
        <f>SUM(AP153:AP160)</f>
        <v>0</v>
      </c>
      <c r="AQ164" s="8">
        <f t="shared" ref="AQ164:AV164" si="78">SUM(AQ153:AQ160)</f>
        <v>0</v>
      </c>
      <c r="AR164" s="8">
        <f t="shared" si="78"/>
        <v>0</v>
      </c>
      <c r="AS164" s="8">
        <f t="shared" si="78"/>
        <v>0</v>
      </c>
      <c r="AT164" s="8">
        <f t="shared" si="78"/>
        <v>0</v>
      </c>
      <c r="AU164" s="8">
        <f t="shared" si="78"/>
        <v>0</v>
      </c>
      <c r="AV164" s="8">
        <f t="shared" si="78"/>
        <v>0</v>
      </c>
      <c r="AW164" s="53"/>
      <c r="AX164" s="41"/>
      <c r="AY164" s="8" t="s">
        <v>61</v>
      </c>
      <c r="AZ164" s="8">
        <f>SUM(AZ153:AZ160)</f>
        <v>0</v>
      </c>
      <c r="BA164" s="8">
        <f>SUM(BA153:BA160)</f>
        <v>0</v>
      </c>
      <c r="BB164" s="8">
        <f>SUM(BB153:BB160)</f>
        <v>0</v>
      </c>
      <c r="BC164" s="8">
        <f t="shared" ref="BC164:BH164" si="79">SUM(BC153:BC160)</f>
        <v>0</v>
      </c>
      <c r="BD164" s="8">
        <f t="shared" si="79"/>
        <v>0</v>
      </c>
      <c r="BE164" s="8">
        <f t="shared" si="79"/>
        <v>0</v>
      </c>
      <c r="BF164" s="8">
        <f t="shared" si="79"/>
        <v>0</v>
      </c>
      <c r="BG164" s="8">
        <f t="shared" si="79"/>
        <v>0</v>
      </c>
      <c r="BH164" s="8">
        <f t="shared" si="79"/>
        <v>0</v>
      </c>
      <c r="BI164" s="53"/>
    </row>
    <row r="165" spans="1:318" ht="15.75" thickBot="1">
      <c r="A165" s="38"/>
      <c r="B165" s="29"/>
      <c r="C165" s="38"/>
      <c r="D165" s="255" t="s">
        <v>62</v>
      </c>
      <c r="E165" s="256"/>
      <c r="F165" s="256"/>
      <c r="G165" s="252" t="str">
        <f>IFERROR(IF((SUM(D$153:F$160) / (3*COUNT(D$153:F$160))) &gt;=  'Student Summary'!$K22, "YES", "NO"),"")</f>
        <v/>
      </c>
      <c r="H165" s="253"/>
      <c r="I165" s="40"/>
      <c r="J165" s="40"/>
      <c r="K165" s="40"/>
      <c r="L165" s="40"/>
      <c r="M165" s="38"/>
      <c r="N165" s="39"/>
      <c r="O165" s="38"/>
      <c r="P165" s="255" t="s">
        <v>62</v>
      </c>
      <c r="Q165" s="256"/>
      <c r="R165" s="256"/>
      <c r="S165" s="252" t="str">
        <f>IFERROR(IF((SUM(P$153:R$160) / (3*COUNT(P$153:R$160))) &gt;=  'Student Summary'!$K22, "YES", "NO"),"")</f>
        <v/>
      </c>
      <c r="T165" s="253"/>
      <c r="U165" s="40"/>
      <c r="V165" s="40"/>
      <c r="W165" s="40"/>
      <c r="X165" s="40"/>
      <c r="Y165" s="38"/>
      <c r="Z165" s="39"/>
      <c r="AA165" s="38"/>
      <c r="AB165" s="255" t="s">
        <v>62</v>
      </c>
      <c r="AC165" s="256"/>
      <c r="AD165" s="256"/>
      <c r="AE165" s="252" t="str">
        <f>IFERROR(IF((SUM(AB$153:AD$160) / (3*COUNT(AB$153:AD$160))) &gt;=  'Student Summary'!$K22, "YES", "NO"),"")</f>
        <v/>
      </c>
      <c r="AF165" s="253"/>
      <c r="AG165" s="40"/>
      <c r="AH165" s="40"/>
      <c r="AI165" s="40"/>
      <c r="AJ165" s="129"/>
      <c r="AK165" s="38"/>
      <c r="AL165" s="38"/>
      <c r="AM165" s="38"/>
      <c r="AN165" s="255" t="s">
        <v>62</v>
      </c>
      <c r="AO165" s="256"/>
      <c r="AP165" s="256"/>
      <c r="AQ165" s="252" t="str">
        <f>IFERROR(IF((SUM(AN$153:AP$160) / (3*COUNT(AN$153:AP$160))) &gt;=  'Student Summary'!$K22, "YES", "NO"),"")</f>
        <v/>
      </c>
      <c r="AR165" s="253"/>
      <c r="AS165" s="40"/>
      <c r="AT165" s="40"/>
      <c r="AU165" s="40"/>
      <c r="AV165" s="40"/>
      <c r="AW165" s="38"/>
      <c r="AX165" s="41"/>
      <c r="AY165" s="38"/>
      <c r="AZ165" s="255" t="s">
        <v>62</v>
      </c>
      <c r="BA165" s="256"/>
      <c r="BB165" s="256"/>
      <c r="BC165" s="252" t="str">
        <f>IFERROR(IF((SUM(AZ$153:BB$160) / (3*COUNT(AZ$153:BB$160))) &gt;=  'Student Summary'!$K22, "YES", "NO"),"")</f>
        <v/>
      </c>
      <c r="BD165" s="253"/>
      <c r="BE165" s="40"/>
      <c r="BF165" s="40"/>
      <c r="BG165" s="40"/>
      <c r="BH165" s="40"/>
      <c r="BI165" s="38"/>
    </row>
    <row r="166" spans="1:318" ht="15.75" thickBot="1">
      <c r="A166" s="38"/>
      <c r="B166" s="29"/>
      <c r="C166" s="38"/>
      <c r="D166" s="257" t="s">
        <v>63</v>
      </c>
      <c r="E166" s="258"/>
      <c r="F166" s="258"/>
      <c r="G166" s="252" t="str">
        <f>IFERROR(IF((SUM(D$153:F$160) / (3*COUNT(D$153:F$160))) &gt;=  'Student Summary'!$K23, "YES", "NO"),"")</f>
        <v/>
      </c>
      <c r="H166" s="253"/>
      <c r="I166" s="40"/>
      <c r="J166" s="40"/>
      <c r="K166" s="40"/>
      <c r="L166" s="40"/>
      <c r="M166" s="38"/>
      <c r="N166" s="38"/>
      <c r="O166" s="38"/>
      <c r="P166" s="257" t="s">
        <v>63</v>
      </c>
      <c r="Q166" s="258"/>
      <c r="R166" s="258"/>
      <c r="S166" s="252" t="str">
        <f>IFERROR(IF((SUM(P$153:R$160) / (3*COUNT(P$153:R$160))) &gt;=  'Student Summary'!$K23, "YES", "NO"),"")</f>
        <v/>
      </c>
      <c r="T166" s="253"/>
      <c r="U166" s="40"/>
      <c r="V166" s="40"/>
      <c r="W166" s="40"/>
      <c r="X166" s="40"/>
      <c r="Y166" s="38"/>
      <c r="Z166" s="38"/>
      <c r="AA166" s="38"/>
      <c r="AB166" s="257" t="s">
        <v>63</v>
      </c>
      <c r="AC166" s="258"/>
      <c r="AD166" s="258"/>
      <c r="AE166" s="252" t="str">
        <f>IFERROR(IF((SUM(AB$153:AD$160) / (3*COUNT(AB$153:AD$160))) &gt;=  'Student Summary'!$K23, "YES", "NO"),"")</f>
        <v/>
      </c>
      <c r="AF166" s="253"/>
      <c r="AG166" s="40"/>
      <c r="AH166" s="40"/>
      <c r="AI166" s="40"/>
      <c r="AJ166" s="109"/>
      <c r="AK166" s="38"/>
      <c r="AL166" s="38"/>
      <c r="AM166" s="38"/>
      <c r="AN166" s="257" t="s">
        <v>63</v>
      </c>
      <c r="AO166" s="258"/>
      <c r="AP166" s="258"/>
      <c r="AQ166" s="252" t="str">
        <f>IFERROR(IF((SUM(AN$153:AP$160) / (3*COUNT(AN$153:AP$160))) &gt;=  'Student Summary'!$K23, "YES", "NO"),"")</f>
        <v/>
      </c>
      <c r="AR166" s="253"/>
      <c r="AS166" s="40"/>
      <c r="AT166" s="40"/>
      <c r="AU166" s="40"/>
      <c r="AV166" s="40"/>
      <c r="AW166" s="38"/>
      <c r="AX166" s="38"/>
      <c r="AY166" s="38"/>
      <c r="AZ166" s="257" t="s">
        <v>63</v>
      </c>
      <c r="BA166" s="258"/>
      <c r="BB166" s="258"/>
      <c r="BC166" s="252" t="str">
        <f>IFERROR(IF((SUM(AZ$153:BB$160) / (3*COUNT(AZ$153:BB$160))) &gt;=  'Student Summary'!$K23, "YES", "NO"),"")</f>
        <v/>
      </c>
      <c r="BD166" s="253"/>
      <c r="BE166" s="40"/>
      <c r="BF166" s="40"/>
      <c r="BG166" s="40"/>
      <c r="BH166" s="40"/>
      <c r="BI166" s="38"/>
    </row>
    <row r="167" spans="1:318" ht="15.75" thickBot="1">
      <c r="A167" s="38"/>
      <c r="B167" s="29"/>
      <c r="C167" s="38"/>
      <c r="D167" s="257" t="s">
        <v>64</v>
      </c>
      <c r="E167" s="258"/>
      <c r="F167" s="258"/>
      <c r="G167" s="252" t="str">
        <f>IFERROR(IF((SUM(D$153:F$160) / (3*COUNT(D$153:F$160))) &gt;=  'Student Summary'!$K24, "YES", "NO"),"")</f>
        <v/>
      </c>
      <c r="H167" s="253"/>
      <c r="I167" s="40"/>
      <c r="J167" s="40"/>
      <c r="K167" s="40"/>
      <c r="L167" s="40"/>
      <c r="M167" s="38"/>
      <c r="N167" s="38"/>
      <c r="O167" s="38"/>
      <c r="P167" s="257" t="s">
        <v>64</v>
      </c>
      <c r="Q167" s="258"/>
      <c r="R167" s="258"/>
      <c r="S167" s="252" t="str">
        <f>IFERROR(IF((SUM(P$153:R$160) / (3*COUNT(P$153:R$160))) &gt;=  'Student Summary'!$K24, "YES", "NO"),"")</f>
        <v/>
      </c>
      <c r="T167" s="253"/>
      <c r="U167" s="40"/>
      <c r="V167" s="40"/>
      <c r="W167" s="40"/>
      <c r="X167" s="40"/>
      <c r="Y167" s="38"/>
      <c r="Z167" s="38"/>
      <c r="AA167" s="38"/>
      <c r="AB167" s="257" t="s">
        <v>64</v>
      </c>
      <c r="AC167" s="258"/>
      <c r="AD167" s="258"/>
      <c r="AE167" s="252" t="str">
        <f>IFERROR(IF((SUM(AB$153:AD$160) / (3*COUNT(AB$153:AD$160))) &gt;=  'Student Summary'!$K24, "YES", "NO"),"")</f>
        <v/>
      </c>
      <c r="AF167" s="253"/>
      <c r="AG167" s="40"/>
      <c r="AH167" s="40"/>
      <c r="AI167" s="40"/>
      <c r="AJ167" s="109"/>
      <c r="AK167" s="38"/>
      <c r="AL167" s="38"/>
      <c r="AM167" s="38"/>
      <c r="AN167" s="257" t="s">
        <v>64</v>
      </c>
      <c r="AO167" s="258"/>
      <c r="AP167" s="258"/>
      <c r="AQ167" s="252" t="str">
        <f>IFERROR(IF((SUM(AN$153:AP$160) / (3*COUNT(AN$153:AP$160))) &gt;=  'Student Summary'!$K24, "YES", "NO"),"")</f>
        <v/>
      </c>
      <c r="AR167" s="253"/>
      <c r="AS167" s="40"/>
      <c r="AT167" s="40"/>
      <c r="AU167" s="40"/>
      <c r="AV167" s="40"/>
      <c r="AW167" s="38"/>
      <c r="AX167" s="38"/>
      <c r="AY167" s="38"/>
      <c r="AZ167" s="257" t="s">
        <v>64</v>
      </c>
      <c r="BA167" s="258"/>
      <c r="BB167" s="258"/>
      <c r="BC167" s="252" t="str">
        <f>IFERROR(IF((SUM(AZ$153:BB$160) / (3*COUNT(AZ$153:BB$160))) &gt;=  'Student Summary'!$K24, "YES", "NO"),"")</f>
        <v/>
      </c>
      <c r="BD167" s="253"/>
      <c r="BE167" s="40"/>
      <c r="BF167" s="40"/>
      <c r="BG167" s="40"/>
      <c r="BH167" s="40"/>
      <c r="BI167" s="38"/>
    </row>
    <row r="168" spans="1:318" ht="15.75" thickBot="1">
      <c r="A168" s="38"/>
      <c r="B168" s="29"/>
      <c r="C168" s="38"/>
      <c r="D168" s="259" t="s">
        <v>65</v>
      </c>
      <c r="E168" s="260"/>
      <c r="F168" s="260"/>
      <c r="G168" s="252" t="str">
        <f>IFERROR(IF((SUM(D$153:F$160) / (3*COUNT(D$153:F$160))) &gt;=  'Student Summary'!$K25, "YES", "NO"),"")</f>
        <v/>
      </c>
      <c r="H168" s="253"/>
      <c r="I168" s="40"/>
      <c r="J168" s="40"/>
      <c r="K168" s="40"/>
      <c r="L168" s="40"/>
      <c r="M168" s="38"/>
      <c r="N168" s="38"/>
      <c r="O168" s="38"/>
      <c r="P168" s="259" t="s">
        <v>65</v>
      </c>
      <c r="Q168" s="260"/>
      <c r="R168" s="260"/>
      <c r="S168" s="252" t="str">
        <f>IFERROR(IF((SUM(P$153:R$160) / (3*COUNT(P$153:R$160))) &gt;=  'Student Summary'!$K25, "YES", "NO"),"")</f>
        <v/>
      </c>
      <c r="T168" s="253"/>
      <c r="U168" s="40"/>
      <c r="V168" s="40"/>
      <c r="W168" s="40"/>
      <c r="X168" s="40"/>
      <c r="Y168" s="38"/>
      <c r="Z168" s="38"/>
      <c r="AA168" s="38"/>
      <c r="AB168" s="259" t="s">
        <v>65</v>
      </c>
      <c r="AC168" s="260"/>
      <c r="AD168" s="260"/>
      <c r="AE168" s="252" t="str">
        <f>IFERROR(IF((SUM(AB$153:AD$160) / (3*COUNT(AB$153:AD$160))) &gt;=  'Student Summary'!$K25, "YES", "NO"),"")</f>
        <v/>
      </c>
      <c r="AF168" s="253"/>
      <c r="AG168" s="40"/>
      <c r="AH168" s="40"/>
      <c r="AI168" s="40"/>
      <c r="AJ168" s="109"/>
      <c r="AK168" s="38"/>
      <c r="AL168" s="38"/>
      <c r="AM168" s="38"/>
      <c r="AN168" s="259" t="s">
        <v>65</v>
      </c>
      <c r="AO168" s="260"/>
      <c r="AP168" s="260"/>
      <c r="AQ168" s="252" t="str">
        <f>IFERROR(IF((SUM(AN$153:AP$160) / (3*COUNT(AN$153:AP$160))) &gt;=  'Student Summary'!$K25, "YES", "NO"),"")</f>
        <v/>
      </c>
      <c r="AR168" s="253"/>
      <c r="AS168" s="40"/>
      <c r="AT168" s="40"/>
      <c r="AU168" s="40"/>
      <c r="AV168" s="40"/>
      <c r="AW168" s="38"/>
      <c r="AX168" s="38"/>
      <c r="AY168" s="38"/>
      <c r="AZ168" s="259" t="s">
        <v>65</v>
      </c>
      <c r="BA168" s="260"/>
      <c r="BB168" s="260"/>
      <c r="BC168" s="252" t="str">
        <f>IFERROR(IF((SUM(AZ$153:BB$160) / (3*COUNT(AZ$153:BB$160))) &gt;=  'Student Summary'!$K25, "YES", "NO"),"")</f>
        <v/>
      </c>
      <c r="BD168" s="253"/>
      <c r="BE168" s="40"/>
      <c r="BF168" s="40"/>
      <c r="BG168" s="40"/>
      <c r="BH168" s="40"/>
      <c r="BI168" s="38"/>
    </row>
    <row r="169" spans="1:318">
      <c r="A169" s="38"/>
      <c r="B169" s="5"/>
      <c r="C169" s="263"/>
      <c r="D169" s="263"/>
      <c r="E169" s="263"/>
      <c r="F169" s="263"/>
      <c r="G169" s="263"/>
      <c r="H169" s="263"/>
      <c r="I169" s="263"/>
      <c r="J169" s="263"/>
      <c r="K169" s="263"/>
      <c r="L169" s="263"/>
      <c r="M169" s="263"/>
      <c r="N169" s="263"/>
      <c r="O169" s="263"/>
      <c r="P169" s="263"/>
      <c r="Q169" s="263"/>
      <c r="R169" s="263"/>
      <c r="S169" s="263"/>
      <c r="T169" s="263"/>
      <c r="U169" s="263"/>
      <c r="V169" s="263"/>
      <c r="W169" s="263"/>
      <c r="X169" s="263"/>
      <c r="Y169" s="263"/>
      <c r="Z169" s="263"/>
      <c r="AA169" s="263"/>
      <c r="AB169" s="263"/>
      <c r="AC169" s="263"/>
      <c r="AD169" s="263"/>
      <c r="AE169" s="263"/>
      <c r="AF169" s="263"/>
      <c r="AG169" s="263"/>
      <c r="AH169" s="263"/>
      <c r="AI169" s="263"/>
      <c r="AJ169" s="263"/>
      <c r="AK169" s="263"/>
      <c r="AL169" s="263"/>
      <c r="AM169" s="263"/>
      <c r="AN169" s="263"/>
      <c r="AO169" s="263"/>
      <c r="AP169" s="263"/>
      <c r="AQ169" s="263"/>
      <c r="AR169" s="263"/>
      <c r="AS169" s="263"/>
      <c r="AT169" s="263"/>
      <c r="AU169" s="263"/>
      <c r="AV169" s="263"/>
      <c r="AW169" s="263"/>
      <c r="AX169" s="263"/>
      <c r="AY169" s="263"/>
      <c r="AZ169" s="263"/>
      <c r="BA169" s="263"/>
      <c r="BB169" s="263"/>
      <c r="BC169" s="263"/>
      <c r="BD169" s="263"/>
      <c r="BE169" s="263"/>
      <c r="BF169" s="263"/>
      <c r="BG169" s="263"/>
      <c r="BH169" s="263"/>
      <c r="BI169" s="263"/>
    </row>
    <row r="170" spans="1:318" ht="23.25">
      <c r="A170" s="38"/>
      <c r="B170" s="30"/>
      <c r="C170" s="261" t="s">
        <v>114</v>
      </c>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1"/>
      <c r="AC170" s="261"/>
      <c r="AD170" s="261"/>
      <c r="AE170" s="261"/>
      <c r="AF170" s="261"/>
      <c r="AG170" s="261"/>
      <c r="AH170" s="261"/>
      <c r="AI170" s="261"/>
      <c r="AJ170" s="261"/>
      <c r="AK170" s="261"/>
      <c r="AL170" s="261"/>
      <c r="AM170" s="261"/>
      <c r="AN170" s="261"/>
      <c r="AO170" s="261"/>
      <c r="AP170" s="261"/>
      <c r="AQ170" s="261"/>
      <c r="AR170" s="261"/>
      <c r="AS170" s="261"/>
      <c r="AT170" s="261"/>
      <c r="AU170" s="261"/>
      <c r="AV170" s="261"/>
      <c r="AW170" s="261"/>
      <c r="AX170" s="261"/>
      <c r="AY170" s="261"/>
      <c r="AZ170" s="261"/>
      <c r="BA170" s="261"/>
      <c r="BB170" s="261"/>
      <c r="BC170" s="261"/>
      <c r="BD170" s="261"/>
      <c r="BE170" s="261"/>
      <c r="BF170" s="261"/>
      <c r="BG170" s="261"/>
      <c r="BH170" s="261"/>
      <c r="BI170" s="261"/>
    </row>
    <row r="171" spans="1:318" s="60" customFormat="1" ht="21">
      <c r="A171" s="59"/>
      <c r="B171" s="254" t="s">
        <v>115</v>
      </c>
      <c r="C171" s="254"/>
      <c r="D171" s="254"/>
      <c r="E171" s="254"/>
      <c r="F171" s="254"/>
      <c r="G171" s="254"/>
      <c r="H171" s="254"/>
      <c r="I171" s="254"/>
      <c r="J171" s="254"/>
      <c r="K171" s="254"/>
      <c r="L171" s="254"/>
      <c r="M171" s="254"/>
      <c r="N171" s="254" t="s">
        <v>116</v>
      </c>
      <c r="O171" s="254"/>
      <c r="P171" s="254"/>
      <c r="Q171" s="254"/>
      <c r="R171" s="254"/>
      <c r="S171" s="254"/>
      <c r="T171" s="254"/>
      <c r="U171" s="254"/>
      <c r="V171" s="254"/>
      <c r="W171" s="254"/>
      <c r="X171" s="254"/>
      <c r="Y171" s="254"/>
      <c r="Z171" s="254" t="s">
        <v>117</v>
      </c>
      <c r="AA171" s="254"/>
      <c r="AB171" s="254"/>
      <c r="AC171" s="254"/>
      <c r="AD171" s="254"/>
      <c r="AE171" s="254"/>
      <c r="AF171" s="254"/>
      <c r="AG171" s="254"/>
      <c r="AH171" s="254"/>
      <c r="AI171" s="254"/>
      <c r="AJ171" s="254"/>
      <c r="AK171" s="254"/>
      <c r="AL171" s="254" t="s">
        <v>118</v>
      </c>
      <c r="AM171" s="254"/>
      <c r="AN171" s="254"/>
      <c r="AO171" s="254"/>
      <c r="AP171" s="254"/>
      <c r="AQ171" s="254"/>
      <c r="AR171" s="254"/>
      <c r="AS171" s="254"/>
      <c r="AT171" s="254"/>
      <c r="AU171" s="254"/>
      <c r="AV171" s="254"/>
      <c r="AW171" s="254"/>
      <c r="AX171" s="254" t="s">
        <v>119</v>
      </c>
      <c r="AY171" s="254"/>
      <c r="AZ171" s="254"/>
      <c r="BA171" s="254"/>
      <c r="BB171" s="254"/>
      <c r="BC171" s="254"/>
      <c r="BD171" s="254"/>
      <c r="BE171" s="254"/>
      <c r="BF171" s="254"/>
      <c r="BG171" s="254"/>
      <c r="BH171" s="254"/>
      <c r="BI171" s="254"/>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59"/>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59"/>
      <c r="KR171" s="59"/>
      <c r="KS171" s="59"/>
      <c r="KT171" s="59"/>
      <c r="KU171" s="59"/>
      <c r="KV171" s="59"/>
      <c r="KW171" s="59"/>
      <c r="KX171" s="59"/>
      <c r="KY171" s="59"/>
      <c r="KZ171" s="59"/>
      <c r="LA171" s="59"/>
      <c r="LB171" s="59"/>
      <c r="LC171" s="59"/>
      <c r="LD171" s="59"/>
      <c r="LE171" s="59"/>
      <c r="LF171" s="59"/>
    </row>
    <row r="172" spans="1:318">
      <c r="A172" s="38"/>
      <c r="B172" s="10"/>
      <c r="C172" s="9"/>
      <c r="D172" s="9" t="s">
        <v>42</v>
      </c>
      <c r="E172" s="9" t="s">
        <v>43</v>
      </c>
      <c r="F172" s="9" t="s">
        <v>72</v>
      </c>
      <c r="G172" s="9" t="s">
        <v>45</v>
      </c>
      <c r="H172" s="9" t="s">
        <v>46</v>
      </c>
      <c r="I172" s="9" t="s">
        <v>47</v>
      </c>
      <c r="J172" s="9" t="s">
        <v>48</v>
      </c>
      <c r="K172" s="9" t="s">
        <v>49</v>
      </c>
      <c r="L172" s="9" t="s">
        <v>50</v>
      </c>
      <c r="M172" s="9" t="s">
        <v>51</v>
      </c>
      <c r="N172" s="43"/>
      <c r="O172" s="9"/>
      <c r="P172" s="9" t="s">
        <v>52</v>
      </c>
      <c r="Q172" s="9" t="s">
        <v>73</v>
      </c>
      <c r="R172" s="9" t="s">
        <v>72</v>
      </c>
      <c r="S172" s="9" t="s">
        <v>45</v>
      </c>
      <c r="T172" s="9" t="s">
        <v>46</v>
      </c>
      <c r="U172" s="9" t="s">
        <v>47</v>
      </c>
      <c r="V172" s="9" t="s">
        <v>48</v>
      </c>
      <c r="W172" s="9" t="s">
        <v>49</v>
      </c>
      <c r="X172" s="9" t="s">
        <v>50</v>
      </c>
      <c r="Y172" s="9" t="s">
        <v>51</v>
      </c>
      <c r="Z172" s="43"/>
      <c r="AA172" s="9"/>
      <c r="AB172" s="9" t="s">
        <v>52</v>
      </c>
      <c r="AC172" s="9" t="s">
        <v>73</v>
      </c>
      <c r="AD172" s="9" t="s">
        <v>72</v>
      </c>
      <c r="AE172" s="9" t="s">
        <v>45</v>
      </c>
      <c r="AF172" s="9" t="s">
        <v>46</v>
      </c>
      <c r="AG172" s="9" t="s">
        <v>47</v>
      </c>
      <c r="AH172" s="9" t="s">
        <v>48</v>
      </c>
      <c r="AI172" s="9" t="s">
        <v>49</v>
      </c>
      <c r="AJ172" s="105" t="s">
        <v>50</v>
      </c>
      <c r="AK172" s="9" t="s">
        <v>51</v>
      </c>
      <c r="AL172" s="43"/>
      <c r="AM172" s="9"/>
      <c r="AN172" s="9" t="s">
        <v>42</v>
      </c>
      <c r="AO172" s="9" t="s">
        <v>43</v>
      </c>
      <c r="AP172" s="9" t="s">
        <v>44</v>
      </c>
      <c r="AQ172" s="9" t="s">
        <v>45</v>
      </c>
      <c r="AR172" s="9" t="s">
        <v>46</v>
      </c>
      <c r="AS172" s="9" t="s">
        <v>47</v>
      </c>
      <c r="AT172" s="9" t="s">
        <v>48</v>
      </c>
      <c r="AU172" s="9" t="s">
        <v>49</v>
      </c>
      <c r="AV172" s="9" t="s">
        <v>50</v>
      </c>
      <c r="AW172" s="9" t="s">
        <v>51</v>
      </c>
      <c r="AX172" s="46"/>
      <c r="AY172" s="9"/>
      <c r="AZ172" s="9" t="s">
        <v>42</v>
      </c>
      <c r="BA172" s="9" t="s">
        <v>43</v>
      </c>
      <c r="BB172" s="9" t="s">
        <v>44</v>
      </c>
      <c r="BC172" s="9" t="s">
        <v>45</v>
      </c>
      <c r="BD172" s="9" t="s">
        <v>46</v>
      </c>
      <c r="BE172" s="9" t="s">
        <v>47</v>
      </c>
      <c r="BF172" s="9" t="s">
        <v>48</v>
      </c>
      <c r="BG172" s="9" t="s">
        <v>49</v>
      </c>
      <c r="BH172" s="9" t="s">
        <v>50</v>
      </c>
      <c r="BI172" s="9" t="s">
        <v>51</v>
      </c>
    </row>
    <row r="173" spans="1:318" ht="3.75" customHeight="1">
      <c r="A173" s="38"/>
      <c r="B173" s="12"/>
      <c r="C173" s="11"/>
      <c r="D173" s="11"/>
      <c r="E173" s="11"/>
      <c r="F173" s="11"/>
      <c r="G173" s="11"/>
      <c r="H173" s="11"/>
      <c r="I173" s="11"/>
      <c r="J173" s="11"/>
      <c r="K173" s="11"/>
      <c r="L173" s="11"/>
      <c r="M173" s="11"/>
      <c r="N173" s="44"/>
      <c r="O173" s="11"/>
      <c r="P173" s="11"/>
      <c r="Q173" s="11"/>
      <c r="R173" s="11"/>
      <c r="S173" s="11"/>
      <c r="T173" s="11"/>
      <c r="U173" s="11"/>
      <c r="V173" s="11"/>
      <c r="W173" s="11"/>
      <c r="X173" s="11"/>
      <c r="Y173" s="11"/>
      <c r="Z173" s="44"/>
      <c r="AA173" s="11"/>
      <c r="AB173" s="11"/>
      <c r="AC173" s="11"/>
      <c r="AD173" s="11"/>
      <c r="AE173" s="11"/>
      <c r="AF173" s="11"/>
      <c r="AG173" s="11"/>
      <c r="AH173" s="11"/>
      <c r="AI173" s="11"/>
      <c r="AJ173" s="106"/>
      <c r="AK173" s="11"/>
      <c r="AL173" s="44"/>
      <c r="AM173" s="11"/>
      <c r="AN173" s="11"/>
      <c r="AO173" s="11"/>
      <c r="AP173" s="11"/>
      <c r="AQ173" s="11"/>
      <c r="AR173" s="11"/>
      <c r="AS173" s="11"/>
      <c r="AT173" s="11"/>
      <c r="AU173" s="11"/>
      <c r="AV173" s="11"/>
      <c r="AW173" s="11"/>
      <c r="AX173" s="47"/>
      <c r="AY173" s="11"/>
      <c r="AZ173" s="11"/>
      <c r="BA173" s="11"/>
      <c r="BB173" s="11"/>
      <c r="BC173" s="11"/>
      <c r="BD173" s="11"/>
      <c r="BE173" s="11"/>
      <c r="BF173" s="11"/>
      <c r="BG173" s="11"/>
      <c r="BH173" s="11"/>
      <c r="BI173" s="11"/>
    </row>
    <row r="174" spans="1:318">
      <c r="A174" s="38"/>
      <c r="B174" s="5"/>
      <c r="C174" s="13" t="s">
        <v>53</v>
      </c>
      <c r="D174" s="135"/>
      <c r="E174" s="135"/>
      <c r="F174" s="135"/>
      <c r="G174" s="135"/>
      <c r="H174" s="135"/>
      <c r="I174" s="135"/>
      <c r="J174" s="135"/>
      <c r="K174" s="135"/>
      <c r="L174" s="135"/>
      <c r="M174" s="1"/>
      <c r="N174" s="42"/>
      <c r="O174" s="13" t="s">
        <v>53</v>
      </c>
      <c r="P174" s="135"/>
      <c r="Q174" s="135"/>
      <c r="R174" s="135"/>
      <c r="S174" s="135"/>
      <c r="T174" s="135"/>
      <c r="U174" s="135"/>
      <c r="V174" s="135"/>
      <c r="W174" s="135"/>
      <c r="X174" s="135"/>
      <c r="Y174" s="1"/>
      <c r="Z174" s="42"/>
      <c r="AA174" s="13" t="s">
        <v>53</v>
      </c>
      <c r="AB174" s="135"/>
      <c r="AC174" s="135"/>
      <c r="AD174" s="135"/>
      <c r="AE174" s="135"/>
      <c r="AF174" s="135"/>
      <c r="AG174" s="135"/>
      <c r="AH174" s="135"/>
      <c r="AI174" s="135"/>
      <c r="AJ174" s="124"/>
      <c r="AK174" s="1"/>
      <c r="AL174" s="42"/>
      <c r="AM174" s="13" t="s">
        <v>53</v>
      </c>
      <c r="AN174" s="135"/>
      <c r="AO174" s="135"/>
      <c r="AP174" s="135"/>
      <c r="AQ174" s="135"/>
      <c r="AR174" s="135"/>
      <c r="AS174" s="135"/>
      <c r="AT174" s="135"/>
      <c r="AU174" s="135"/>
      <c r="AV174" s="135"/>
      <c r="AW174" s="1"/>
      <c r="AX174" s="41"/>
      <c r="AY174" s="13" t="s">
        <v>53</v>
      </c>
      <c r="AZ174" s="135"/>
      <c r="BA174" s="135"/>
      <c r="BB174" s="135"/>
      <c r="BC174" s="135"/>
      <c r="BD174" s="135"/>
      <c r="BE174" s="135"/>
      <c r="BF174" s="135"/>
      <c r="BG174" s="135"/>
      <c r="BH174" s="135"/>
      <c r="BI174" s="1"/>
    </row>
    <row r="175" spans="1:318">
      <c r="A175" s="38"/>
      <c r="B175" s="3"/>
      <c r="C175" s="13" t="s">
        <v>54</v>
      </c>
      <c r="D175" s="135"/>
      <c r="E175" s="135"/>
      <c r="F175" s="135"/>
      <c r="G175" s="135"/>
      <c r="H175" s="135"/>
      <c r="I175" s="135"/>
      <c r="J175" s="135"/>
      <c r="K175" s="135"/>
      <c r="L175" s="135"/>
      <c r="M175" s="1"/>
      <c r="N175" s="39"/>
      <c r="O175" s="13" t="s">
        <v>54</v>
      </c>
      <c r="P175" s="135"/>
      <c r="Q175" s="135"/>
      <c r="R175" s="135"/>
      <c r="S175" s="135"/>
      <c r="T175" s="135"/>
      <c r="U175" s="135"/>
      <c r="V175" s="135"/>
      <c r="W175" s="135"/>
      <c r="X175" s="135"/>
      <c r="Y175" s="1"/>
      <c r="Z175" s="39"/>
      <c r="AA175" s="13" t="s">
        <v>54</v>
      </c>
      <c r="AB175" s="135"/>
      <c r="AC175" s="135"/>
      <c r="AD175" s="135"/>
      <c r="AE175" s="135"/>
      <c r="AF175" s="135"/>
      <c r="AG175" s="135"/>
      <c r="AH175" s="135"/>
      <c r="AI175" s="135"/>
      <c r="AJ175" s="124"/>
      <c r="AK175" s="1"/>
      <c r="AL175" s="39"/>
      <c r="AM175" s="13" t="s">
        <v>54</v>
      </c>
      <c r="AN175" s="135"/>
      <c r="AO175" s="135"/>
      <c r="AP175" s="135"/>
      <c r="AQ175" s="135"/>
      <c r="AR175" s="135"/>
      <c r="AS175" s="135"/>
      <c r="AT175" s="135"/>
      <c r="AU175" s="135"/>
      <c r="AV175" s="135"/>
      <c r="AW175" s="1"/>
      <c r="AX175" s="41"/>
      <c r="AY175" s="13" t="s">
        <v>54</v>
      </c>
      <c r="AZ175" s="135"/>
      <c r="BA175" s="135"/>
      <c r="BB175" s="135"/>
      <c r="BC175" s="135"/>
      <c r="BD175" s="135"/>
      <c r="BE175" s="135"/>
      <c r="BF175" s="135"/>
      <c r="BG175" s="135"/>
      <c r="BH175" s="135"/>
      <c r="BI175" s="1"/>
    </row>
    <row r="176" spans="1:318">
      <c r="A176" s="38"/>
      <c r="B176" s="5"/>
      <c r="C176" s="13" t="s">
        <v>55</v>
      </c>
      <c r="D176" s="135"/>
      <c r="E176" s="135"/>
      <c r="F176" s="135"/>
      <c r="G176" s="135"/>
      <c r="H176" s="135"/>
      <c r="I176" s="135"/>
      <c r="J176" s="135"/>
      <c r="K176" s="135"/>
      <c r="L176" s="135"/>
      <c r="M176" s="1"/>
      <c r="N176" s="42"/>
      <c r="O176" s="13" t="s">
        <v>55</v>
      </c>
      <c r="P176" s="135"/>
      <c r="Q176" s="135"/>
      <c r="R176" s="135"/>
      <c r="S176" s="135"/>
      <c r="T176" s="135"/>
      <c r="U176" s="135"/>
      <c r="V176" s="135"/>
      <c r="W176" s="135"/>
      <c r="X176" s="135"/>
      <c r="Y176" s="1"/>
      <c r="Z176" s="42"/>
      <c r="AA176" s="13" t="s">
        <v>55</v>
      </c>
      <c r="AB176" s="135"/>
      <c r="AC176" s="135"/>
      <c r="AD176" s="135"/>
      <c r="AE176" s="135"/>
      <c r="AF176" s="135"/>
      <c r="AG176" s="135"/>
      <c r="AH176" s="135"/>
      <c r="AI176" s="135"/>
      <c r="AJ176" s="124"/>
      <c r="AK176" s="1"/>
      <c r="AL176" s="42"/>
      <c r="AM176" s="13" t="s">
        <v>55</v>
      </c>
      <c r="AN176" s="135"/>
      <c r="AO176" s="135"/>
      <c r="AP176" s="135"/>
      <c r="AQ176" s="135"/>
      <c r="AR176" s="135"/>
      <c r="AS176" s="135"/>
      <c r="AT176" s="135"/>
      <c r="AU176" s="135"/>
      <c r="AV176" s="135"/>
      <c r="AW176" s="1"/>
      <c r="AX176" s="41"/>
      <c r="AY176" s="13" t="s">
        <v>55</v>
      </c>
      <c r="AZ176" s="135"/>
      <c r="BA176" s="135"/>
      <c r="BB176" s="135"/>
      <c r="BC176" s="135"/>
      <c r="BD176" s="135"/>
      <c r="BE176" s="135"/>
      <c r="BF176" s="135"/>
      <c r="BG176" s="135"/>
      <c r="BH176" s="135"/>
      <c r="BI176" s="1"/>
    </row>
    <row r="177" spans="1:318">
      <c r="A177" s="38"/>
      <c r="B177" s="5"/>
      <c r="C177" s="13" t="s">
        <v>56</v>
      </c>
      <c r="D177" s="135"/>
      <c r="E177" s="135"/>
      <c r="F177" s="135"/>
      <c r="G177" s="135"/>
      <c r="H177" s="135"/>
      <c r="I177" s="135"/>
      <c r="J177" s="135"/>
      <c r="K177" s="135"/>
      <c r="L177" s="135"/>
      <c r="M177" s="1"/>
      <c r="N177" s="42"/>
      <c r="O177" s="13" t="s">
        <v>56</v>
      </c>
      <c r="P177" s="135"/>
      <c r="Q177" s="135"/>
      <c r="R177" s="135"/>
      <c r="S177" s="135"/>
      <c r="T177" s="135"/>
      <c r="U177" s="135"/>
      <c r="V177" s="135"/>
      <c r="W177" s="135"/>
      <c r="X177" s="135"/>
      <c r="Y177" s="1"/>
      <c r="Z177" s="42"/>
      <c r="AA177" s="13" t="s">
        <v>56</v>
      </c>
      <c r="AB177" s="135"/>
      <c r="AC177" s="135"/>
      <c r="AD177" s="135"/>
      <c r="AE177" s="135"/>
      <c r="AF177" s="135"/>
      <c r="AG177" s="135"/>
      <c r="AH177" s="135"/>
      <c r="AI177" s="135"/>
      <c r="AJ177" s="124"/>
      <c r="AK177" s="1"/>
      <c r="AL177" s="42"/>
      <c r="AM177" s="13" t="s">
        <v>56</v>
      </c>
      <c r="AN177" s="135"/>
      <c r="AO177" s="135"/>
      <c r="AP177" s="135"/>
      <c r="AQ177" s="135"/>
      <c r="AR177" s="135"/>
      <c r="AS177" s="135"/>
      <c r="AT177" s="135"/>
      <c r="AU177" s="135"/>
      <c r="AV177" s="135"/>
      <c r="AW177" s="1"/>
      <c r="AX177" s="41"/>
      <c r="AY177" s="13" t="s">
        <v>56</v>
      </c>
      <c r="AZ177" s="135"/>
      <c r="BA177" s="135"/>
      <c r="BB177" s="135"/>
      <c r="BC177" s="135"/>
      <c r="BD177" s="135"/>
      <c r="BE177" s="135"/>
      <c r="BF177" s="135"/>
      <c r="BG177" s="135"/>
      <c r="BH177" s="135"/>
      <c r="BI177" s="1"/>
    </row>
    <row r="178" spans="1:318">
      <c r="A178" s="38"/>
      <c r="B178" s="5"/>
      <c r="C178" s="13" t="str">
        <f>'Student Summary'!$H$13</f>
        <v>Group</v>
      </c>
      <c r="D178" s="135"/>
      <c r="E178" s="135"/>
      <c r="F178" s="135"/>
      <c r="G178" s="135"/>
      <c r="H178" s="135"/>
      <c r="I178" s="135"/>
      <c r="J178" s="135"/>
      <c r="K178" s="135"/>
      <c r="L178" s="135"/>
      <c r="M178" s="1"/>
      <c r="N178" s="42"/>
      <c r="O178" s="13" t="str">
        <f>'Student Summary'!$H$13</f>
        <v>Group</v>
      </c>
      <c r="P178" s="135"/>
      <c r="Q178" s="135"/>
      <c r="R178" s="135"/>
      <c r="S178" s="135"/>
      <c r="T178" s="135"/>
      <c r="U178" s="135"/>
      <c r="V178" s="135"/>
      <c r="W178" s="135"/>
      <c r="X178" s="135"/>
      <c r="Y178" s="1"/>
      <c r="Z178" s="42"/>
      <c r="AA178" s="13" t="str">
        <f>'Student Summary'!$H$13</f>
        <v>Group</v>
      </c>
      <c r="AB178" s="135"/>
      <c r="AC178" s="135"/>
      <c r="AD178" s="135"/>
      <c r="AE178" s="135"/>
      <c r="AF178" s="135"/>
      <c r="AG178" s="135"/>
      <c r="AH178" s="135"/>
      <c r="AI178" s="135"/>
      <c r="AJ178" s="124"/>
      <c r="AK178" s="1"/>
      <c r="AL178" s="42"/>
      <c r="AM178" s="13" t="str">
        <f>'Student Summary'!$H$13</f>
        <v>Group</v>
      </c>
      <c r="AN178" s="135"/>
      <c r="AO178" s="135"/>
      <c r="AP178" s="135"/>
      <c r="AQ178" s="135"/>
      <c r="AR178" s="135"/>
      <c r="AS178" s="135"/>
      <c r="AT178" s="135"/>
      <c r="AU178" s="135"/>
      <c r="AV178" s="135"/>
      <c r="AW178" s="1"/>
      <c r="AX178" s="41"/>
      <c r="AY178" s="13" t="str">
        <f>'Student Summary'!$H$13</f>
        <v>Group</v>
      </c>
      <c r="AZ178" s="135"/>
      <c r="BA178" s="135"/>
      <c r="BB178" s="135"/>
      <c r="BC178" s="135"/>
      <c r="BD178" s="135"/>
      <c r="BE178" s="135"/>
      <c r="BF178" s="135"/>
      <c r="BG178" s="135"/>
      <c r="BH178" s="135"/>
      <c r="BI178" s="1"/>
    </row>
    <row r="179" spans="1:318">
      <c r="A179" s="38"/>
      <c r="B179" s="5"/>
      <c r="C179" s="13" t="s">
        <v>12</v>
      </c>
      <c r="D179" s="135"/>
      <c r="E179" s="135"/>
      <c r="F179" s="135"/>
      <c r="G179" s="135"/>
      <c r="H179" s="135"/>
      <c r="I179" s="135"/>
      <c r="J179" s="135"/>
      <c r="K179" s="135"/>
      <c r="L179" s="135"/>
      <c r="M179" s="1"/>
      <c r="N179" s="42"/>
      <c r="O179" s="13"/>
      <c r="P179" s="135"/>
      <c r="Q179" s="135"/>
      <c r="R179" s="135"/>
      <c r="S179" s="135"/>
      <c r="T179" s="135"/>
      <c r="U179" s="135"/>
      <c r="V179" s="135"/>
      <c r="W179" s="135"/>
      <c r="X179" s="135"/>
      <c r="Y179" s="1"/>
      <c r="Z179" s="42"/>
      <c r="AA179" s="13" t="s">
        <v>12</v>
      </c>
      <c r="AB179" s="135"/>
      <c r="AC179" s="135"/>
      <c r="AD179" s="135"/>
      <c r="AE179" s="135"/>
      <c r="AF179" s="135"/>
      <c r="AG179" s="135"/>
      <c r="AH179" s="135"/>
      <c r="AI179" s="135"/>
      <c r="AJ179" s="124"/>
      <c r="AK179" s="1"/>
      <c r="AL179" s="42"/>
      <c r="AM179" s="13" t="s">
        <v>12</v>
      </c>
      <c r="AN179" s="135"/>
      <c r="AO179" s="135"/>
      <c r="AP179" s="135"/>
      <c r="AQ179" s="135"/>
      <c r="AR179" s="135"/>
      <c r="AS179" s="135"/>
      <c r="AT179" s="135"/>
      <c r="AU179" s="135"/>
      <c r="AV179" s="135"/>
      <c r="AW179" s="1"/>
      <c r="AX179" s="41"/>
      <c r="AY179" s="13"/>
      <c r="AZ179" s="135"/>
      <c r="BA179" s="135"/>
      <c r="BB179" s="135"/>
      <c r="BC179" s="135"/>
      <c r="BD179" s="135"/>
      <c r="BE179" s="135"/>
      <c r="BF179" s="135"/>
      <c r="BG179" s="135"/>
      <c r="BH179" s="135"/>
      <c r="BI179" s="190" t="s">
        <v>80</v>
      </c>
    </row>
    <row r="180" spans="1:318">
      <c r="A180" s="38"/>
      <c r="B180" s="5"/>
      <c r="C180" s="13" t="s">
        <v>57</v>
      </c>
      <c r="D180" s="135"/>
      <c r="E180" s="135"/>
      <c r="F180" s="135"/>
      <c r="G180" s="135"/>
      <c r="H180" s="135"/>
      <c r="I180" s="135"/>
      <c r="J180" s="135"/>
      <c r="K180" s="135"/>
      <c r="L180" s="135"/>
      <c r="M180" s="1"/>
      <c r="N180" s="42"/>
      <c r="O180" s="13"/>
      <c r="P180" s="135"/>
      <c r="Q180" s="135"/>
      <c r="R180" s="135"/>
      <c r="S180" s="135"/>
      <c r="T180" s="135"/>
      <c r="U180" s="135"/>
      <c r="V180" s="135"/>
      <c r="W180" s="135"/>
      <c r="X180" s="135"/>
      <c r="Y180" s="1"/>
      <c r="Z180" s="42"/>
      <c r="AA180" s="13" t="s">
        <v>57</v>
      </c>
      <c r="AB180" s="135"/>
      <c r="AC180" s="135"/>
      <c r="AD180" s="135"/>
      <c r="AE180" s="135"/>
      <c r="AF180" s="135"/>
      <c r="AG180" s="135"/>
      <c r="AH180" s="135"/>
      <c r="AI180" s="135"/>
      <c r="AJ180" s="124"/>
      <c r="AK180" s="1"/>
      <c r="AL180" s="42"/>
      <c r="AM180" s="13" t="s">
        <v>57</v>
      </c>
      <c r="AN180" s="135"/>
      <c r="AO180" s="135"/>
      <c r="AP180" s="135"/>
      <c r="AQ180" s="135"/>
      <c r="AR180" s="135"/>
      <c r="AS180" s="135"/>
      <c r="AT180" s="135"/>
      <c r="AU180" s="135"/>
      <c r="AV180" s="135"/>
      <c r="AW180" s="1"/>
      <c r="AX180" s="41"/>
      <c r="AY180" s="13"/>
      <c r="AZ180" s="135"/>
      <c r="BA180" s="135"/>
      <c r="BB180" s="135"/>
      <c r="BC180" s="135"/>
      <c r="BD180" s="135"/>
      <c r="BE180" s="135"/>
      <c r="BF180" s="135"/>
      <c r="BG180" s="135"/>
      <c r="BH180" s="135"/>
      <c r="BI180" s="1"/>
    </row>
    <row r="181" spans="1:318">
      <c r="A181" s="38"/>
      <c r="B181" s="5"/>
      <c r="C181" s="13" t="s">
        <v>58</v>
      </c>
      <c r="D181" s="135"/>
      <c r="E181" s="135"/>
      <c r="F181" s="135"/>
      <c r="G181" s="135"/>
      <c r="H181" s="135"/>
      <c r="I181" s="135"/>
      <c r="J181" s="135"/>
      <c r="K181" s="135"/>
      <c r="L181" s="135"/>
      <c r="M181" s="1"/>
      <c r="N181" s="42"/>
      <c r="O181" s="13"/>
      <c r="P181" s="135"/>
      <c r="Q181" s="135"/>
      <c r="R181" s="135"/>
      <c r="S181" s="135"/>
      <c r="T181" s="135"/>
      <c r="U181" s="135"/>
      <c r="V181" s="135"/>
      <c r="W181" s="135"/>
      <c r="X181" s="135"/>
      <c r="Y181" s="1"/>
      <c r="Z181" s="42"/>
      <c r="AA181" s="13" t="s">
        <v>58</v>
      </c>
      <c r="AB181" s="135"/>
      <c r="AC181" s="135"/>
      <c r="AD181" s="135"/>
      <c r="AE181" s="135"/>
      <c r="AF181" s="135"/>
      <c r="AG181" s="135"/>
      <c r="AH181" s="135"/>
      <c r="AI181" s="135"/>
      <c r="AJ181" s="124"/>
      <c r="AK181" s="1"/>
      <c r="AL181" s="42"/>
      <c r="AM181" s="13" t="s">
        <v>58</v>
      </c>
      <c r="AN181" s="135"/>
      <c r="AO181" s="135"/>
      <c r="AP181" s="135"/>
      <c r="AQ181" s="135"/>
      <c r="AR181" s="135"/>
      <c r="AS181" s="135"/>
      <c r="AT181" s="135"/>
      <c r="AU181" s="135"/>
      <c r="AV181" s="135"/>
      <c r="AW181" s="1"/>
      <c r="AX181" s="41"/>
      <c r="AY181" s="13"/>
      <c r="AZ181" s="135"/>
      <c r="BA181" s="135"/>
      <c r="BB181" s="135"/>
      <c r="BC181" s="135"/>
      <c r="BD181" s="135"/>
      <c r="BE181" s="135"/>
      <c r="BF181" s="135"/>
      <c r="BG181" s="135"/>
      <c r="BH181" s="135"/>
      <c r="BI181" s="1"/>
    </row>
    <row r="182" spans="1:318" ht="3.75" customHeight="1">
      <c r="A182" s="38"/>
      <c r="B182" s="5"/>
      <c r="C182" s="19"/>
      <c r="D182" s="19"/>
      <c r="E182" s="19"/>
      <c r="F182" s="19"/>
      <c r="G182" s="19"/>
      <c r="H182" s="19"/>
      <c r="I182" s="19"/>
      <c r="J182" s="19"/>
      <c r="K182" s="19"/>
      <c r="L182" s="19"/>
      <c r="M182" s="19"/>
      <c r="N182" s="42"/>
      <c r="O182" s="19"/>
      <c r="P182" s="19"/>
      <c r="Q182" s="19"/>
      <c r="R182" s="19"/>
      <c r="S182" s="19"/>
      <c r="T182" s="19"/>
      <c r="U182" s="19"/>
      <c r="V182" s="19"/>
      <c r="W182" s="19"/>
      <c r="X182" s="19"/>
      <c r="Y182" s="19"/>
      <c r="Z182" s="42"/>
      <c r="AA182" s="19"/>
      <c r="AB182" s="19"/>
      <c r="AC182" s="19"/>
      <c r="AD182" s="19"/>
      <c r="AE182" s="19"/>
      <c r="AF182" s="19"/>
      <c r="AG182" s="19"/>
      <c r="AH182" s="19"/>
      <c r="AI182" s="19"/>
      <c r="AJ182" s="132"/>
      <c r="AK182" s="19"/>
      <c r="AL182" s="42"/>
      <c r="AM182" s="19"/>
      <c r="AN182" s="19"/>
      <c r="AO182" s="19"/>
      <c r="AP182" s="19"/>
      <c r="AQ182" s="19"/>
      <c r="AR182" s="19"/>
      <c r="AS182" s="19"/>
      <c r="AT182" s="19"/>
      <c r="AU182" s="19"/>
      <c r="AV182" s="19"/>
      <c r="AW182" s="19"/>
      <c r="AX182" s="41"/>
      <c r="AY182" s="19"/>
      <c r="AZ182" s="19"/>
      <c r="BA182" s="19"/>
      <c r="BB182" s="19"/>
      <c r="BC182" s="19"/>
      <c r="BD182" s="19"/>
      <c r="BE182" s="19"/>
      <c r="BF182" s="19"/>
      <c r="BG182" s="19"/>
      <c r="BH182" s="19"/>
      <c r="BI182" s="19"/>
    </row>
    <row r="183" spans="1:318" ht="15.75" thickBot="1">
      <c r="A183" s="38"/>
      <c r="B183" s="5"/>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133"/>
      <c r="AK183" s="42"/>
      <c r="AL183" s="42"/>
      <c r="AM183" s="42"/>
      <c r="AN183" s="42"/>
      <c r="AO183" s="42"/>
      <c r="AP183" s="42"/>
      <c r="AQ183" s="42"/>
      <c r="AR183" s="42"/>
      <c r="AS183" s="42"/>
      <c r="AT183" s="42"/>
      <c r="AU183" s="42"/>
      <c r="AV183" s="42"/>
      <c r="AW183" s="42"/>
      <c r="AX183" s="41"/>
      <c r="AY183" s="42"/>
      <c r="AZ183" s="42"/>
      <c r="BA183" s="42"/>
      <c r="BB183" s="42"/>
      <c r="BC183" s="42"/>
      <c r="BD183" s="42"/>
      <c r="BE183" s="42"/>
      <c r="BF183" s="42"/>
      <c r="BG183" s="42"/>
      <c r="BH183" s="42"/>
      <c r="BI183" s="42"/>
    </row>
    <row r="184" spans="1:318">
      <c r="A184" s="38"/>
      <c r="B184" s="23"/>
      <c r="C184" s="22" t="s">
        <v>60</v>
      </c>
      <c r="D184" s="103" t="str">
        <f>IFERROR(AVERAGE(D174:D182),"")</f>
        <v/>
      </c>
      <c r="E184" s="103" t="str">
        <f t="shared" ref="E184:L184" si="80">IFERROR(AVERAGE(E174:E182),"")</f>
        <v/>
      </c>
      <c r="F184" s="103" t="str">
        <f t="shared" si="80"/>
        <v/>
      </c>
      <c r="G184" s="103" t="str">
        <f t="shared" si="80"/>
        <v/>
      </c>
      <c r="H184" s="103" t="str">
        <f t="shared" si="80"/>
        <v/>
      </c>
      <c r="I184" s="103" t="str">
        <f t="shared" si="80"/>
        <v/>
      </c>
      <c r="J184" s="103" t="str">
        <f t="shared" si="80"/>
        <v/>
      </c>
      <c r="K184" s="103" t="str">
        <f t="shared" si="80"/>
        <v/>
      </c>
      <c r="L184" s="103" t="str">
        <f t="shared" si="80"/>
        <v/>
      </c>
      <c r="M184" s="52"/>
      <c r="N184" s="45"/>
      <c r="O184" s="22" t="s">
        <v>60</v>
      </c>
      <c r="P184" s="20" t="str">
        <f>IFERROR(AVERAGE(P174:P182),"")</f>
        <v/>
      </c>
      <c r="Q184" s="20" t="str">
        <f t="shared" ref="Q184:X184" si="81">IFERROR(AVERAGE(Q174:Q182),"")</f>
        <v/>
      </c>
      <c r="R184" s="20" t="str">
        <f t="shared" si="81"/>
        <v/>
      </c>
      <c r="S184" s="20" t="str">
        <f t="shared" si="81"/>
        <v/>
      </c>
      <c r="T184" s="20" t="str">
        <f t="shared" si="81"/>
        <v/>
      </c>
      <c r="U184" s="20" t="str">
        <f t="shared" si="81"/>
        <v/>
      </c>
      <c r="V184" s="20" t="str">
        <f t="shared" si="81"/>
        <v/>
      </c>
      <c r="W184" s="20" t="str">
        <f t="shared" si="81"/>
        <v/>
      </c>
      <c r="X184" s="20" t="str">
        <f t="shared" si="81"/>
        <v/>
      </c>
      <c r="Y184" s="52"/>
      <c r="Z184" s="45"/>
      <c r="AA184" s="22" t="s">
        <v>60</v>
      </c>
      <c r="AB184" s="20" t="str">
        <f>IFERROR(AVERAGE(AB174:AB181),"")</f>
        <v/>
      </c>
      <c r="AC184" s="20" t="str">
        <f t="shared" ref="AC184:AJ184" si="82">IFERROR(AVERAGE(AC174:AC181),"")</f>
        <v/>
      </c>
      <c r="AD184" s="20" t="str">
        <f t="shared" si="82"/>
        <v/>
      </c>
      <c r="AE184" s="20" t="str">
        <f t="shared" si="82"/>
        <v/>
      </c>
      <c r="AF184" s="20" t="str">
        <f t="shared" si="82"/>
        <v/>
      </c>
      <c r="AG184" s="20" t="str">
        <f t="shared" si="82"/>
        <v/>
      </c>
      <c r="AH184" s="20" t="str">
        <f t="shared" si="82"/>
        <v/>
      </c>
      <c r="AI184" s="20" t="str">
        <f t="shared" si="82"/>
        <v/>
      </c>
      <c r="AJ184" s="127" t="str">
        <f t="shared" si="82"/>
        <v/>
      </c>
      <c r="AK184" s="52"/>
      <c r="AL184" s="45"/>
      <c r="AM184" s="22" t="s">
        <v>60</v>
      </c>
      <c r="AN184" s="7" t="str">
        <f>IFERROR(AVERAGE(AN174:AN181),"")</f>
        <v/>
      </c>
      <c r="AO184" s="7" t="str">
        <f t="shared" ref="AO184:AV184" si="83">IFERROR(AVERAGE(AO174:AO181),"")</f>
        <v/>
      </c>
      <c r="AP184" s="7" t="str">
        <f t="shared" si="83"/>
        <v/>
      </c>
      <c r="AQ184" s="7" t="str">
        <f t="shared" si="83"/>
        <v/>
      </c>
      <c r="AR184" s="7" t="str">
        <f t="shared" si="83"/>
        <v/>
      </c>
      <c r="AS184" s="7" t="str">
        <f t="shared" si="83"/>
        <v/>
      </c>
      <c r="AT184" s="7" t="str">
        <f t="shared" si="83"/>
        <v/>
      </c>
      <c r="AU184" s="7" t="str">
        <f t="shared" si="83"/>
        <v/>
      </c>
      <c r="AV184" s="7" t="str">
        <f t="shared" si="83"/>
        <v/>
      </c>
      <c r="AW184" s="52"/>
      <c r="AX184" s="48"/>
      <c r="AY184" s="22" t="s">
        <v>60</v>
      </c>
      <c r="AZ184" s="7" t="str">
        <f>IFERROR(AVERAGE(AZ174:AZ181),"")</f>
        <v/>
      </c>
      <c r="BA184" s="7" t="str">
        <f t="shared" ref="BA184:BH184" si="84">IFERROR(AVERAGE(BA174:BA181),"")</f>
        <v/>
      </c>
      <c r="BB184" s="7" t="str">
        <f t="shared" si="84"/>
        <v/>
      </c>
      <c r="BC184" s="7" t="str">
        <f t="shared" si="84"/>
        <v/>
      </c>
      <c r="BD184" s="7" t="str">
        <f t="shared" si="84"/>
        <v/>
      </c>
      <c r="BE184" s="7" t="str">
        <f t="shared" si="84"/>
        <v/>
      </c>
      <c r="BF184" s="7" t="str">
        <f t="shared" si="84"/>
        <v/>
      </c>
      <c r="BG184" s="7" t="str">
        <f t="shared" si="84"/>
        <v/>
      </c>
      <c r="BH184" s="7" t="str">
        <f t="shared" si="84"/>
        <v/>
      </c>
      <c r="BI184" s="52"/>
    </row>
    <row r="185" spans="1:318" ht="15.75" thickBot="1">
      <c r="A185" s="38"/>
      <c r="B185" s="5"/>
      <c r="C185" s="8" t="s">
        <v>88</v>
      </c>
      <c r="D185" s="8">
        <f>SUM(D174:D181)</f>
        <v>0</v>
      </c>
      <c r="E185" s="8">
        <f>SUM(E174:E181)</f>
        <v>0</v>
      </c>
      <c r="F185" s="8">
        <f>SUM(F174:F181)</f>
        <v>0</v>
      </c>
      <c r="G185" s="8">
        <f t="shared" ref="G185:L185" si="85">SUM(G174:G181)</f>
        <v>0</v>
      </c>
      <c r="H185" s="8">
        <f t="shared" si="85"/>
        <v>0</v>
      </c>
      <c r="I185" s="8">
        <f t="shared" si="85"/>
        <v>0</v>
      </c>
      <c r="J185" s="8">
        <f t="shared" si="85"/>
        <v>0</v>
      </c>
      <c r="K185" s="8">
        <f t="shared" si="85"/>
        <v>0</v>
      </c>
      <c r="L185" s="8">
        <f t="shared" si="85"/>
        <v>0</v>
      </c>
      <c r="M185" s="53"/>
      <c r="N185" s="42"/>
      <c r="O185" s="8" t="s">
        <v>61</v>
      </c>
      <c r="P185" s="8">
        <f>SUM(P174:P181)</f>
        <v>0</v>
      </c>
      <c r="Q185" s="8">
        <f>SUM(Q174:Q181)</f>
        <v>0</v>
      </c>
      <c r="R185" s="8">
        <f>SUM(R174:R181)</f>
        <v>0</v>
      </c>
      <c r="S185" s="8">
        <f t="shared" ref="S185:X185" si="86">SUM(S174:S181)</f>
        <v>0</v>
      </c>
      <c r="T185" s="8">
        <f t="shared" si="86"/>
        <v>0</v>
      </c>
      <c r="U185" s="8">
        <f t="shared" si="86"/>
        <v>0</v>
      </c>
      <c r="V185" s="8">
        <f t="shared" si="86"/>
        <v>0</v>
      </c>
      <c r="W185" s="8">
        <f t="shared" si="86"/>
        <v>0</v>
      </c>
      <c r="X185" s="8">
        <f t="shared" si="86"/>
        <v>0</v>
      </c>
      <c r="Y185" s="53"/>
      <c r="Z185" s="42"/>
      <c r="AA185" s="8" t="s">
        <v>61</v>
      </c>
      <c r="AB185" s="8">
        <f>SUM(AB174:AB181)</f>
        <v>0</v>
      </c>
      <c r="AC185" s="8">
        <f>SUM(AC174:AC181)</f>
        <v>0</v>
      </c>
      <c r="AD185" s="8">
        <f>SUM(AD174:AD181)</f>
        <v>0</v>
      </c>
      <c r="AE185" s="8">
        <f t="shared" ref="AE185:AJ185" si="87">SUM(AE174:AE181)</f>
        <v>0</v>
      </c>
      <c r="AF185" s="8">
        <f t="shared" si="87"/>
        <v>0</v>
      </c>
      <c r="AG185" s="8">
        <f t="shared" si="87"/>
        <v>0</v>
      </c>
      <c r="AH185" s="8">
        <f t="shared" si="87"/>
        <v>0</v>
      </c>
      <c r="AI185" s="8">
        <f t="shared" si="87"/>
        <v>0</v>
      </c>
      <c r="AJ185" s="134">
        <f t="shared" si="87"/>
        <v>0</v>
      </c>
      <c r="AK185" s="53"/>
      <c r="AL185" s="42"/>
      <c r="AM185" s="8" t="s">
        <v>88</v>
      </c>
      <c r="AN185" s="8">
        <f>SUM(AN174:AN181)</f>
        <v>0</v>
      </c>
      <c r="AO185" s="8">
        <f>SUM(AO174:AO181)</f>
        <v>0</v>
      </c>
      <c r="AP185" s="8">
        <f>SUM(AP174:AP181)</f>
        <v>0</v>
      </c>
      <c r="AQ185" s="8">
        <f t="shared" ref="AQ185:AV185" si="88">SUM(AQ174:AQ181)</f>
        <v>0</v>
      </c>
      <c r="AR185" s="8">
        <f t="shared" si="88"/>
        <v>0</v>
      </c>
      <c r="AS185" s="8">
        <f t="shared" si="88"/>
        <v>0</v>
      </c>
      <c r="AT185" s="8">
        <f t="shared" si="88"/>
        <v>0</v>
      </c>
      <c r="AU185" s="8">
        <f t="shared" si="88"/>
        <v>0</v>
      </c>
      <c r="AV185" s="8">
        <f t="shared" si="88"/>
        <v>0</v>
      </c>
      <c r="AW185" s="53"/>
      <c r="AX185" s="41"/>
      <c r="AY185" s="8" t="s">
        <v>61</v>
      </c>
      <c r="AZ185" s="8">
        <f>SUM(AZ174:AZ181)</f>
        <v>0</v>
      </c>
      <c r="BA185" s="8">
        <f>SUM(BA174:BA181)</f>
        <v>0</v>
      </c>
      <c r="BB185" s="8">
        <f>SUM(BB174:BB181)</f>
        <v>0</v>
      </c>
      <c r="BC185" s="8">
        <f t="shared" ref="BC185:BH185" si="89">SUM(BC174:BC181)</f>
        <v>0</v>
      </c>
      <c r="BD185" s="8">
        <f t="shared" si="89"/>
        <v>0</v>
      </c>
      <c r="BE185" s="8">
        <f t="shared" si="89"/>
        <v>0</v>
      </c>
      <c r="BF185" s="8">
        <f t="shared" si="89"/>
        <v>0</v>
      </c>
      <c r="BG185" s="8">
        <f t="shared" si="89"/>
        <v>0</v>
      </c>
      <c r="BH185" s="8">
        <f t="shared" si="89"/>
        <v>0</v>
      </c>
      <c r="BI185" s="53"/>
    </row>
    <row r="186" spans="1:318" ht="15.75" thickBot="1">
      <c r="A186" s="38"/>
      <c r="B186" s="29"/>
      <c r="C186" s="38"/>
      <c r="D186" s="255" t="s">
        <v>62</v>
      </c>
      <c r="E186" s="256"/>
      <c r="F186" s="256"/>
      <c r="G186" s="252" t="str">
        <f>IFERROR(IF((SUM(D$174:F$181) / (3*COUNT(D$174:F$181))) &gt;=  'Student Summary'!$K22, "YES", "NO"),"")</f>
        <v/>
      </c>
      <c r="H186" s="253"/>
      <c r="I186" s="40"/>
      <c r="J186" s="40"/>
      <c r="K186" s="40"/>
      <c r="L186" s="40"/>
      <c r="M186" s="38"/>
      <c r="N186" s="42"/>
      <c r="O186" s="38"/>
      <c r="P186" s="255" t="s">
        <v>62</v>
      </c>
      <c r="Q186" s="256"/>
      <c r="R186" s="256"/>
      <c r="S186" s="252" t="str">
        <f>IFERROR(IF((SUM(P$174:R$181) / (3*COUNT(P$174:R$181))) &gt;=  'Student Summary'!$K22, "YES", "NO"),"")</f>
        <v/>
      </c>
      <c r="T186" s="253"/>
      <c r="U186" s="40"/>
      <c r="V186" s="40"/>
      <c r="W186" s="40"/>
      <c r="X186" s="40"/>
      <c r="Y186" s="38"/>
      <c r="Z186" s="42"/>
      <c r="AA186" s="38"/>
      <c r="AB186" s="255" t="s">
        <v>62</v>
      </c>
      <c r="AC186" s="256"/>
      <c r="AD186" s="256"/>
      <c r="AE186" s="252" t="str">
        <f>IFERROR(IF((SUM(AB$174:AD$181) / (3*COUNT(AB$174:AD$181))) &gt;=  'Student Summary'!$K22, "YES", "NO"),"")</f>
        <v/>
      </c>
      <c r="AF186" s="253"/>
      <c r="AG186" s="40"/>
      <c r="AH186" s="40"/>
      <c r="AI186" s="40"/>
      <c r="AJ186" s="129"/>
      <c r="AK186" s="38"/>
      <c r="AL186" s="38"/>
      <c r="AM186" s="38"/>
      <c r="AN186" s="255" t="s">
        <v>62</v>
      </c>
      <c r="AO186" s="256"/>
      <c r="AP186" s="256"/>
      <c r="AQ186" s="252" t="str">
        <f>IFERROR(IF((SUM(AN$174:AP$181) / (3*COUNT(AN$174:AP$181))) &gt;=  'Student Summary'!$K22, "YES", "NO"),"")</f>
        <v/>
      </c>
      <c r="AR186" s="253"/>
      <c r="AS186" s="40"/>
      <c r="AT186" s="40"/>
      <c r="AU186" s="40"/>
      <c r="AV186" s="40"/>
      <c r="AW186" s="38"/>
      <c r="AX186" s="41"/>
      <c r="AY186" s="38"/>
      <c r="AZ186" s="255" t="s">
        <v>62</v>
      </c>
      <c r="BA186" s="256"/>
      <c r="BB186" s="256"/>
      <c r="BC186" s="252" t="str">
        <f>IFERROR(IF((SUM(AZ$174:BB$181) / (3*COUNT(AZ$174:BB$181))) &gt;=  'Student Summary'!$K22, "YES", "NO"),"")</f>
        <v/>
      </c>
      <c r="BD186" s="253"/>
      <c r="BE186" s="40"/>
      <c r="BF186" s="40"/>
      <c r="BG186" s="40"/>
      <c r="BH186" s="40"/>
      <c r="BI186" s="38"/>
    </row>
    <row r="187" spans="1:318" ht="15.75" thickBot="1">
      <c r="A187" s="38"/>
      <c r="B187" s="29"/>
      <c r="C187" s="38"/>
      <c r="D187" s="257" t="s">
        <v>63</v>
      </c>
      <c r="E187" s="258"/>
      <c r="F187" s="258"/>
      <c r="G187" s="252" t="str">
        <f>IFERROR(IF((SUM(D$174:F$181) / (3*COUNT(D$174:F$181))) &gt;=  'Student Summary'!$K23, "YES", "NO"),"")</f>
        <v/>
      </c>
      <c r="H187" s="253"/>
      <c r="I187" s="40"/>
      <c r="J187" s="40"/>
      <c r="K187" s="40"/>
      <c r="L187" s="40"/>
      <c r="M187" s="38"/>
      <c r="N187" s="38"/>
      <c r="O187" s="38"/>
      <c r="P187" s="257" t="s">
        <v>63</v>
      </c>
      <c r="Q187" s="258"/>
      <c r="R187" s="258"/>
      <c r="S187" s="252" t="str">
        <f>IFERROR(IF((SUM(P$174:R$181) / (3*COUNT(P$174:R$181))) &gt;=  'Student Summary'!$K23, "YES", "NO"),"")</f>
        <v/>
      </c>
      <c r="T187" s="253"/>
      <c r="U187" s="40"/>
      <c r="V187" s="40"/>
      <c r="W187" s="40"/>
      <c r="X187" s="40"/>
      <c r="Y187" s="38"/>
      <c r="Z187" s="38"/>
      <c r="AA187" s="38"/>
      <c r="AB187" s="257" t="s">
        <v>63</v>
      </c>
      <c r="AC187" s="258"/>
      <c r="AD187" s="258"/>
      <c r="AE187" s="252" t="str">
        <f>IFERROR(IF((SUM(AB$174:AD$181) / (3*COUNT(AB$174:AD$181))) &gt;=  'Student Summary'!$K23, "YES", "NO"),"")</f>
        <v/>
      </c>
      <c r="AF187" s="253"/>
      <c r="AG187" s="40"/>
      <c r="AH187" s="40"/>
      <c r="AI187" s="40"/>
      <c r="AJ187" s="129"/>
      <c r="AK187" s="38"/>
      <c r="AL187" s="38"/>
      <c r="AM187" s="38"/>
      <c r="AN187" s="257" t="s">
        <v>63</v>
      </c>
      <c r="AO187" s="258"/>
      <c r="AP187" s="258"/>
      <c r="AQ187" s="252" t="str">
        <f>IFERROR(IF((SUM(AN$174:AP$181) / (3*COUNT(AN$174:AP$181))) &gt;=  'Student Summary'!$K23, "YES", "NO"),"")</f>
        <v/>
      </c>
      <c r="AR187" s="253"/>
      <c r="AS187" s="40"/>
      <c r="AT187" s="40"/>
      <c r="AU187" s="40"/>
      <c r="AV187" s="40"/>
      <c r="AW187" s="38"/>
      <c r="AX187" s="38"/>
      <c r="AY187" s="38"/>
      <c r="AZ187" s="257" t="s">
        <v>63</v>
      </c>
      <c r="BA187" s="258"/>
      <c r="BB187" s="258"/>
      <c r="BC187" s="252" t="str">
        <f>IFERROR(IF((SUM(AZ$174:BB$181) / (3*COUNT(AZ$174:BB$181))) &gt;=  'Student Summary'!$K23, "YES", "NO"),"")</f>
        <v/>
      </c>
      <c r="BD187" s="253"/>
      <c r="BE187" s="40"/>
      <c r="BF187" s="40"/>
      <c r="BG187" s="40"/>
      <c r="BH187" s="40"/>
      <c r="BI187" s="38"/>
    </row>
    <row r="188" spans="1:318" ht="15.75" thickBot="1">
      <c r="A188" s="38"/>
      <c r="B188" s="29"/>
      <c r="C188" s="38"/>
      <c r="D188" s="257" t="s">
        <v>64</v>
      </c>
      <c r="E188" s="258"/>
      <c r="F188" s="258"/>
      <c r="G188" s="252" t="str">
        <f>IFERROR(IF((SUM(D$174:F$181) / (3*COUNT(D$174:F$181))) &gt;=  'Student Summary'!$K24, "YES", "NO"),"")</f>
        <v/>
      </c>
      <c r="H188" s="253"/>
      <c r="I188" s="40"/>
      <c r="J188" s="40"/>
      <c r="K188" s="40"/>
      <c r="L188" s="40"/>
      <c r="M188" s="38"/>
      <c r="N188" s="38"/>
      <c r="O188" s="38"/>
      <c r="P188" s="257" t="s">
        <v>64</v>
      </c>
      <c r="Q188" s="258"/>
      <c r="R188" s="258"/>
      <c r="S188" s="252" t="str">
        <f>IFERROR(IF((SUM(P$174:R$181) / (3*COUNT(P$174:R$181))) &gt;=  'Student Summary'!$K24, "YES", "NO"),"")</f>
        <v/>
      </c>
      <c r="T188" s="253"/>
      <c r="U188" s="40"/>
      <c r="V188" s="40"/>
      <c r="W188" s="40"/>
      <c r="X188" s="40"/>
      <c r="Y188" s="38"/>
      <c r="Z188" s="38"/>
      <c r="AA188" s="38"/>
      <c r="AB188" s="257" t="s">
        <v>64</v>
      </c>
      <c r="AC188" s="258"/>
      <c r="AD188" s="258"/>
      <c r="AE188" s="252" t="str">
        <f>IFERROR(IF((SUM(AB$174:AD$181) / (3*COUNT(AB$174:AD$181))) &gt;=  'Student Summary'!$K24, "YES", "NO"),"")</f>
        <v/>
      </c>
      <c r="AF188" s="253"/>
      <c r="AG188" s="40"/>
      <c r="AH188" s="40"/>
      <c r="AI188" s="40"/>
      <c r="AJ188" s="109"/>
      <c r="AK188" s="38"/>
      <c r="AL188" s="38"/>
      <c r="AM188" s="38"/>
      <c r="AN188" s="257" t="s">
        <v>64</v>
      </c>
      <c r="AO188" s="258"/>
      <c r="AP188" s="258"/>
      <c r="AQ188" s="252" t="str">
        <f>IFERROR(IF((SUM(AN$174:AP$181) / (3*COUNT(AN$174:AP$181))) &gt;=  'Student Summary'!$K24, "YES", "NO"),"")</f>
        <v/>
      </c>
      <c r="AR188" s="253"/>
      <c r="AS188" s="40"/>
      <c r="AT188" s="40"/>
      <c r="AU188" s="40"/>
      <c r="AV188" s="40"/>
      <c r="AW188" s="38"/>
      <c r="AX188" s="38"/>
      <c r="AY188" s="38"/>
      <c r="AZ188" s="257" t="s">
        <v>64</v>
      </c>
      <c r="BA188" s="258"/>
      <c r="BB188" s="258"/>
      <c r="BC188" s="252" t="str">
        <f>IFERROR(IF((SUM(AZ$174:BB$181) / (3*COUNT(AZ$174:BB$181))) &gt;=  'Student Summary'!$K24, "YES", "NO"),"")</f>
        <v/>
      </c>
      <c r="BD188" s="253"/>
      <c r="BE188" s="40"/>
      <c r="BF188" s="40"/>
      <c r="BG188" s="40"/>
      <c r="BH188" s="40"/>
      <c r="BI188" s="38"/>
    </row>
    <row r="189" spans="1:318" ht="15.75" thickBot="1">
      <c r="A189" s="38"/>
      <c r="B189" s="29"/>
      <c r="C189" s="38"/>
      <c r="D189" s="259" t="s">
        <v>65</v>
      </c>
      <c r="E189" s="260"/>
      <c r="F189" s="260"/>
      <c r="G189" s="252" t="str">
        <f>IFERROR(IF((SUM(D$174:F$181) / (3*COUNT(D$174:F$181))) &gt;=  'Student Summary'!$K25, "YES", "NO"),"")</f>
        <v/>
      </c>
      <c r="H189" s="253"/>
      <c r="I189" s="40"/>
      <c r="J189" s="40"/>
      <c r="K189" s="40"/>
      <c r="L189" s="40"/>
      <c r="M189" s="38"/>
      <c r="N189" s="38"/>
      <c r="O189" s="38"/>
      <c r="P189" s="259" t="s">
        <v>65</v>
      </c>
      <c r="Q189" s="260"/>
      <c r="R189" s="260"/>
      <c r="S189" s="252" t="str">
        <f>IFERROR(IF((SUM(P$174:R$181) / (3*COUNT(P$174:R$181))) &gt;=  'Student Summary'!$K25, "YES", "NO"),"")</f>
        <v/>
      </c>
      <c r="T189" s="253"/>
      <c r="U189" s="40"/>
      <c r="V189" s="40"/>
      <c r="W189" s="40"/>
      <c r="X189" s="40"/>
      <c r="Y189" s="38"/>
      <c r="Z189" s="38"/>
      <c r="AA189" s="38"/>
      <c r="AB189" s="259" t="s">
        <v>65</v>
      </c>
      <c r="AC189" s="260"/>
      <c r="AD189" s="260"/>
      <c r="AE189" s="252" t="str">
        <f>IFERROR(IF((SUM(AB$174:AD$181) / (3*COUNT(AB$174:AD$181))) &gt;=  'Student Summary'!$K25, "YES", "NO"),"")</f>
        <v/>
      </c>
      <c r="AF189" s="253"/>
      <c r="AG189" s="40"/>
      <c r="AH189" s="40"/>
      <c r="AI189" s="40"/>
      <c r="AJ189" s="109"/>
      <c r="AK189" s="38"/>
      <c r="AL189" s="38"/>
      <c r="AM189" s="38"/>
      <c r="AN189" s="259" t="s">
        <v>65</v>
      </c>
      <c r="AO189" s="260"/>
      <c r="AP189" s="260"/>
      <c r="AQ189" s="252" t="str">
        <f>IFERROR(IF((SUM(AN$174:AP$181) / (3*COUNT(AN$174:AP$181))) &gt;=  'Student Summary'!$K25, "YES", "NO"),"")</f>
        <v/>
      </c>
      <c r="AR189" s="253"/>
      <c r="AS189" s="40"/>
      <c r="AT189" s="40"/>
      <c r="AU189" s="40"/>
      <c r="AV189" s="40"/>
      <c r="AW189" s="38"/>
      <c r="AX189" s="38"/>
      <c r="AY189" s="38"/>
      <c r="AZ189" s="259" t="s">
        <v>65</v>
      </c>
      <c r="BA189" s="260"/>
      <c r="BB189" s="260"/>
      <c r="BC189" s="252" t="str">
        <f>IFERROR(IF((SUM(AZ$174:BB$181) / (3*COUNT(AZ$174:BB$181))) &gt;=  'Student Summary'!$K25, "YES", "NO"),"")</f>
        <v/>
      </c>
      <c r="BD189" s="253"/>
      <c r="BE189" s="40"/>
      <c r="BF189" s="40"/>
      <c r="BG189" s="40"/>
      <c r="BH189" s="40"/>
      <c r="BI189" s="38"/>
    </row>
    <row r="190" spans="1:318">
      <c r="A190" s="38"/>
      <c r="B190" s="5"/>
      <c r="C190" s="263"/>
      <c r="D190" s="263"/>
      <c r="E190" s="263"/>
      <c r="F190" s="263"/>
      <c r="G190" s="263"/>
      <c r="H190" s="263"/>
      <c r="I190" s="263"/>
      <c r="J190" s="263"/>
      <c r="K190" s="263"/>
      <c r="L190" s="263"/>
      <c r="M190" s="263"/>
      <c r="N190" s="263"/>
      <c r="O190" s="263"/>
      <c r="P190" s="263"/>
      <c r="Q190" s="263"/>
      <c r="R190" s="263"/>
      <c r="S190" s="263"/>
      <c r="T190" s="263"/>
      <c r="U190" s="263"/>
      <c r="V190" s="263"/>
      <c r="W190" s="263"/>
      <c r="X190" s="263"/>
      <c r="Y190" s="263"/>
      <c r="Z190" s="263"/>
      <c r="AA190" s="263"/>
      <c r="AB190" s="263"/>
      <c r="AC190" s="263"/>
      <c r="AD190" s="263"/>
      <c r="AE190" s="263"/>
      <c r="AF190" s="263"/>
      <c r="AG190" s="263"/>
      <c r="AH190" s="263"/>
      <c r="AI190" s="263"/>
      <c r="AJ190" s="263"/>
      <c r="AK190" s="263"/>
      <c r="AL190" s="263"/>
      <c r="AM190" s="263"/>
      <c r="AN190" s="263"/>
      <c r="AO190" s="263"/>
      <c r="AP190" s="263"/>
      <c r="AQ190" s="263"/>
      <c r="AR190" s="263"/>
      <c r="AS190" s="263"/>
      <c r="AT190" s="263"/>
      <c r="AU190" s="263"/>
      <c r="AV190" s="263"/>
      <c r="AW190" s="263"/>
      <c r="AX190" s="263"/>
      <c r="AY190" s="263"/>
      <c r="AZ190" s="263"/>
      <c r="BA190" s="263"/>
      <c r="BB190" s="263"/>
      <c r="BC190" s="263"/>
      <c r="BD190" s="263"/>
      <c r="BE190" s="263"/>
      <c r="BF190" s="263"/>
      <c r="BG190" s="263"/>
      <c r="BH190" s="263"/>
      <c r="BI190" s="263"/>
    </row>
    <row r="191" spans="1:318" ht="23.25">
      <c r="A191" s="38"/>
      <c r="B191" s="30"/>
      <c r="C191" s="261" t="s">
        <v>120</v>
      </c>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1"/>
      <c r="AC191" s="261"/>
      <c r="AD191" s="261"/>
      <c r="AE191" s="261"/>
      <c r="AF191" s="261"/>
      <c r="AG191" s="261"/>
      <c r="AH191" s="261"/>
      <c r="AI191" s="261"/>
      <c r="AJ191" s="261"/>
      <c r="AK191" s="261"/>
      <c r="AL191" s="261"/>
      <c r="AM191" s="261"/>
      <c r="AN191" s="261"/>
      <c r="AO191" s="261"/>
      <c r="AP191" s="261"/>
      <c r="AQ191" s="261"/>
      <c r="AR191" s="261"/>
      <c r="AS191" s="261"/>
      <c r="AT191" s="261"/>
      <c r="AU191" s="261"/>
      <c r="AV191" s="261"/>
      <c r="AW191" s="261"/>
      <c r="AX191" s="261"/>
      <c r="AY191" s="261"/>
      <c r="AZ191" s="261"/>
      <c r="BA191" s="261"/>
      <c r="BB191" s="261"/>
      <c r="BC191" s="261"/>
      <c r="BD191" s="261"/>
      <c r="BE191" s="261"/>
      <c r="BF191" s="261"/>
      <c r="BG191" s="261"/>
      <c r="BH191" s="261"/>
      <c r="BI191" s="261"/>
    </row>
    <row r="192" spans="1:318" s="60" customFormat="1" ht="21">
      <c r="A192" s="59"/>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c r="AA192" s="254"/>
      <c r="AB192" s="254"/>
      <c r="AC192" s="254"/>
      <c r="AD192" s="254"/>
      <c r="AE192" s="254"/>
      <c r="AF192" s="254"/>
      <c r="AG192" s="254"/>
      <c r="AH192" s="254"/>
      <c r="AI192" s="254"/>
      <c r="AJ192" s="254"/>
      <c r="AK192" s="254"/>
      <c r="AL192" s="254"/>
      <c r="AM192" s="254"/>
      <c r="AN192" s="254"/>
      <c r="AO192" s="254"/>
      <c r="AP192" s="254"/>
      <c r="AQ192" s="254"/>
      <c r="AR192" s="254"/>
      <c r="AS192" s="254"/>
      <c r="AT192" s="254"/>
      <c r="AU192" s="254"/>
      <c r="AV192" s="254"/>
      <c r="AW192" s="254"/>
      <c r="AX192" s="254"/>
      <c r="AY192" s="254"/>
      <c r="AZ192" s="254"/>
      <c r="BA192" s="254"/>
      <c r="BB192" s="254"/>
      <c r="BC192" s="254"/>
      <c r="BD192" s="254"/>
      <c r="BE192" s="254"/>
      <c r="BF192" s="254"/>
      <c r="BG192" s="254"/>
      <c r="BH192" s="254"/>
      <c r="BI192" s="254"/>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59"/>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9"/>
      <c r="FC192" s="59"/>
      <c r="FD192" s="59"/>
      <c r="FE192" s="59"/>
      <c r="FF192" s="59"/>
      <c r="FG192" s="59"/>
      <c r="FH192" s="59"/>
      <c r="FI192" s="59"/>
      <c r="FJ192" s="59"/>
      <c r="FK192" s="59"/>
      <c r="FL192" s="59"/>
      <c r="FM192" s="59"/>
      <c r="FN192" s="59"/>
      <c r="FO192" s="59"/>
      <c r="FP192" s="59"/>
      <c r="FQ192" s="59"/>
      <c r="FR192" s="59"/>
      <c r="FS192" s="59"/>
      <c r="FT192" s="59"/>
      <c r="FU192" s="59"/>
      <c r="FV192" s="59"/>
      <c r="FW192" s="59"/>
      <c r="FX192" s="59"/>
      <c r="FY192" s="59"/>
      <c r="FZ192" s="59"/>
      <c r="GA192" s="59"/>
      <c r="GB192" s="59"/>
      <c r="GC192" s="59"/>
      <c r="GD192" s="59"/>
      <c r="GE192" s="59"/>
      <c r="GF192" s="59"/>
      <c r="GG192" s="59"/>
      <c r="GH192" s="59"/>
      <c r="GI192" s="59"/>
      <c r="GJ192" s="59"/>
      <c r="GK192" s="59"/>
      <c r="GL192" s="59"/>
      <c r="GM192" s="59"/>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59"/>
      <c r="KR192" s="59"/>
      <c r="KS192" s="59"/>
      <c r="KT192" s="59"/>
      <c r="KU192" s="59"/>
      <c r="KV192" s="59"/>
      <c r="KW192" s="59"/>
      <c r="KX192" s="59"/>
      <c r="KY192" s="59"/>
      <c r="KZ192" s="59"/>
      <c r="LA192" s="59"/>
      <c r="LB192" s="59"/>
      <c r="LC192" s="59"/>
      <c r="LD192" s="59"/>
      <c r="LE192" s="59"/>
      <c r="LF192" s="59"/>
    </row>
    <row r="193" spans="1:61">
      <c r="A193" s="38"/>
      <c r="B193" s="10"/>
      <c r="C193" s="9"/>
      <c r="D193" s="9" t="s">
        <v>42</v>
      </c>
      <c r="E193" s="9" t="s">
        <v>43</v>
      </c>
      <c r="F193" s="9" t="s">
        <v>72</v>
      </c>
      <c r="G193" s="9" t="s">
        <v>45</v>
      </c>
      <c r="H193" s="9" t="s">
        <v>46</v>
      </c>
      <c r="I193" s="9" t="s">
        <v>47</v>
      </c>
      <c r="J193" s="9" t="s">
        <v>48</v>
      </c>
      <c r="K193" s="9" t="s">
        <v>49</v>
      </c>
      <c r="L193" s="9" t="s">
        <v>50</v>
      </c>
      <c r="M193" s="9" t="s">
        <v>51</v>
      </c>
      <c r="N193" s="43"/>
      <c r="O193" s="9"/>
      <c r="P193" s="9" t="s">
        <v>52</v>
      </c>
      <c r="Q193" s="9" t="s">
        <v>73</v>
      </c>
      <c r="R193" s="9" t="s">
        <v>72</v>
      </c>
      <c r="S193" s="9" t="s">
        <v>45</v>
      </c>
      <c r="T193" s="9" t="s">
        <v>46</v>
      </c>
      <c r="U193" s="9" t="s">
        <v>47</v>
      </c>
      <c r="V193" s="9" t="s">
        <v>48</v>
      </c>
      <c r="W193" s="9" t="s">
        <v>49</v>
      </c>
      <c r="X193" s="9" t="s">
        <v>50</v>
      </c>
      <c r="Y193" s="9" t="s">
        <v>51</v>
      </c>
      <c r="Z193" s="43"/>
      <c r="AA193" s="9"/>
      <c r="AB193" s="9" t="s">
        <v>52</v>
      </c>
      <c r="AC193" s="9" t="s">
        <v>73</v>
      </c>
      <c r="AD193" s="9" t="s">
        <v>72</v>
      </c>
      <c r="AE193" s="9" t="s">
        <v>45</v>
      </c>
      <c r="AF193" s="9" t="s">
        <v>46</v>
      </c>
      <c r="AG193" s="9" t="s">
        <v>47</v>
      </c>
      <c r="AH193" s="9" t="s">
        <v>48</v>
      </c>
      <c r="AI193" s="9" t="s">
        <v>49</v>
      </c>
      <c r="AJ193" s="105" t="s">
        <v>50</v>
      </c>
      <c r="AK193" s="9" t="s">
        <v>51</v>
      </c>
      <c r="AL193" s="43"/>
      <c r="AM193" s="9"/>
      <c r="AN193" s="9" t="s">
        <v>42</v>
      </c>
      <c r="AO193" s="9" t="s">
        <v>43</v>
      </c>
      <c r="AP193" s="9" t="s">
        <v>44</v>
      </c>
      <c r="AQ193" s="9" t="s">
        <v>45</v>
      </c>
      <c r="AR193" s="9" t="s">
        <v>46</v>
      </c>
      <c r="AS193" s="9" t="s">
        <v>47</v>
      </c>
      <c r="AT193" s="9" t="s">
        <v>48</v>
      </c>
      <c r="AU193" s="9" t="s">
        <v>49</v>
      </c>
      <c r="AV193" s="9" t="s">
        <v>50</v>
      </c>
      <c r="AW193" s="9" t="s">
        <v>51</v>
      </c>
      <c r="AX193" s="46"/>
      <c r="AY193" s="9"/>
      <c r="AZ193" s="9" t="s">
        <v>42</v>
      </c>
      <c r="BA193" s="9" t="s">
        <v>43</v>
      </c>
      <c r="BB193" s="9" t="s">
        <v>44</v>
      </c>
      <c r="BC193" s="9" t="s">
        <v>45</v>
      </c>
      <c r="BD193" s="9" t="s">
        <v>46</v>
      </c>
      <c r="BE193" s="9" t="s">
        <v>47</v>
      </c>
      <c r="BF193" s="9" t="s">
        <v>48</v>
      </c>
      <c r="BG193" s="9" t="s">
        <v>49</v>
      </c>
      <c r="BH193" s="9" t="s">
        <v>50</v>
      </c>
      <c r="BI193" s="9" t="s">
        <v>51</v>
      </c>
    </row>
    <row r="194" spans="1:61" ht="5.25" customHeight="1">
      <c r="A194" s="38"/>
      <c r="B194" s="12"/>
      <c r="C194" s="11"/>
      <c r="D194" s="11"/>
      <c r="E194" s="11"/>
      <c r="F194" s="11"/>
      <c r="G194" s="11"/>
      <c r="H194" s="11"/>
      <c r="I194" s="11"/>
      <c r="J194" s="11"/>
      <c r="K194" s="11"/>
      <c r="L194" s="11"/>
      <c r="M194" s="11"/>
      <c r="N194" s="44"/>
      <c r="O194" s="11"/>
      <c r="P194" s="11"/>
      <c r="Q194" s="11"/>
      <c r="R194" s="11"/>
      <c r="S194" s="11"/>
      <c r="T194" s="11"/>
      <c r="U194" s="11"/>
      <c r="V194" s="11"/>
      <c r="W194" s="11"/>
      <c r="X194" s="11"/>
      <c r="Y194" s="11"/>
      <c r="Z194" s="44"/>
      <c r="AA194" s="11"/>
      <c r="AB194" s="11"/>
      <c r="AC194" s="11"/>
      <c r="AD194" s="11"/>
      <c r="AE194" s="11"/>
      <c r="AF194" s="11"/>
      <c r="AG194" s="11"/>
      <c r="AH194" s="11"/>
      <c r="AI194" s="11"/>
      <c r="AJ194" s="106"/>
      <c r="AK194" s="11"/>
      <c r="AL194" s="44"/>
      <c r="AM194" s="11"/>
      <c r="AN194" s="11"/>
      <c r="AO194" s="11"/>
      <c r="AP194" s="11"/>
      <c r="AQ194" s="11"/>
      <c r="AR194" s="11"/>
      <c r="AS194" s="11"/>
      <c r="AT194" s="11"/>
      <c r="AU194" s="11"/>
      <c r="AV194" s="11"/>
      <c r="AW194" s="11"/>
      <c r="AX194" s="47"/>
      <c r="AY194" s="11"/>
      <c r="AZ194" s="11"/>
      <c r="BA194" s="11"/>
      <c r="BB194" s="11"/>
      <c r="BC194" s="11"/>
      <c r="BD194" s="11"/>
      <c r="BE194" s="11"/>
      <c r="BF194" s="11"/>
      <c r="BG194" s="11"/>
      <c r="BH194" s="11"/>
      <c r="BI194" s="11"/>
    </row>
    <row r="195" spans="1:61">
      <c r="A195" s="38"/>
      <c r="B195" s="5"/>
      <c r="C195" s="13" t="s">
        <v>53</v>
      </c>
      <c r="D195" s="135"/>
      <c r="E195" s="135"/>
      <c r="F195" s="135"/>
      <c r="G195" s="135"/>
      <c r="H195" s="135"/>
      <c r="I195" s="135"/>
      <c r="J195" s="135"/>
      <c r="K195" s="135"/>
      <c r="L195" s="135"/>
      <c r="M195" s="191" t="s">
        <v>121</v>
      </c>
      <c r="N195" s="42"/>
      <c r="O195" s="13" t="s">
        <v>53</v>
      </c>
      <c r="P195" s="135"/>
      <c r="Q195" s="135"/>
      <c r="R195" s="135"/>
      <c r="S195" s="135"/>
      <c r="T195" s="135"/>
      <c r="U195" s="135"/>
      <c r="V195" s="135"/>
      <c r="W195" s="135"/>
      <c r="X195" s="135"/>
      <c r="Y195" s="1"/>
      <c r="Z195" s="42"/>
      <c r="AA195" s="13" t="s">
        <v>53</v>
      </c>
      <c r="AB195" s="135"/>
      <c r="AC195" s="135"/>
      <c r="AD195" s="135"/>
      <c r="AE195" s="135"/>
      <c r="AF195" s="135"/>
      <c r="AG195" s="135"/>
      <c r="AH195" s="135"/>
      <c r="AI195" s="135"/>
      <c r="AJ195" s="124"/>
      <c r="AK195" s="1"/>
      <c r="AL195" s="42"/>
      <c r="AM195" s="13" t="s">
        <v>53</v>
      </c>
      <c r="AN195" s="135"/>
      <c r="AO195" s="135"/>
      <c r="AP195" s="135"/>
      <c r="AQ195" s="135"/>
      <c r="AR195" s="135"/>
      <c r="AS195" s="135"/>
      <c r="AT195" s="135"/>
      <c r="AU195" s="135"/>
      <c r="AV195" s="135"/>
      <c r="AW195" s="1"/>
      <c r="AX195" s="41"/>
      <c r="AY195" s="13" t="s">
        <v>53</v>
      </c>
      <c r="AZ195" s="135"/>
      <c r="BA195" s="135"/>
      <c r="BB195" s="135"/>
      <c r="BC195" s="135"/>
      <c r="BD195" s="135"/>
      <c r="BE195" s="135"/>
      <c r="BF195" s="135"/>
      <c r="BG195" s="135"/>
      <c r="BH195" s="135"/>
      <c r="BI195" s="1"/>
    </row>
    <row r="196" spans="1:61">
      <c r="A196" s="38"/>
      <c r="B196" s="3"/>
      <c r="C196" s="13" t="s">
        <v>54</v>
      </c>
      <c r="D196" s="135"/>
      <c r="E196" s="135"/>
      <c r="F196" s="135"/>
      <c r="G196" s="135"/>
      <c r="H196" s="135"/>
      <c r="I196" s="135"/>
      <c r="J196" s="135"/>
      <c r="K196" s="135"/>
      <c r="L196" s="135"/>
      <c r="M196" s="1"/>
      <c r="N196" s="39"/>
      <c r="O196" s="13" t="s">
        <v>54</v>
      </c>
      <c r="P196" s="135"/>
      <c r="Q196" s="135"/>
      <c r="R196" s="135"/>
      <c r="S196" s="135"/>
      <c r="T196" s="135"/>
      <c r="U196" s="135"/>
      <c r="V196" s="135"/>
      <c r="W196" s="135"/>
      <c r="X196" s="135"/>
      <c r="Y196" s="1"/>
      <c r="Z196" s="39"/>
      <c r="AA196" s="13" t="s">
        <v>54</v>
      </c>
      <c r="AB196" s="135"/>
      <c r="AC196" s="135"/>
      <c r="AD196" s="135"/>
      <c r="AE196" s="135"/>
      <c r="AF196" s="135"/>
      <c r="AG196" s="135"/>
      <c r="AH196" s="135"/>
      <c r="AI196" s="135"/>
      <c r="AJ196" s="124"/>
      <c r="AK196" s="1"/>
      <c r="AL196" s="39"/>
      <c r="AM196" s="13" t="s">
        <v>54</v>
      </c>
      <c r="AN196" s="135"/>
      <c r="AO196" s="135"/>
      <c r="AP196" s="135"/>
      <c r="AQ196" s="135"/>
      <c r="AR196" s="135"/>
      <c r="AS196" s="135"/>
      <c r="AT196" s="135"/>
      <c r="AU196" s="135"/>
      <c r="AV196" s="135"/>
      <c r="AW196" s="1"/>
      <c r="AX196" s="41"/>
      <c r="AY196" s="13" t="s">
        <v>54</v>
      </c>
      <c r="AZ196" s="135"/>
      <c r="BA196" s="135"/>
      <c r="BB196" s="135"/>
      <c r="BC196" s="135"/>
      <c r="BD196" s="135"/>
      <c r="BE196" s="135"/>
      <c r="BF196" s="135"/>
      <c r="BG196" s="135"/>
      <c r="BH196" s="135"/>
      <c r="BI196" s="1"/>
    </row>
    <row r="197" spans="1:61">
      <c r="A197" s="38"/>
      <c r="B197" s="5"/>
      <c r="C197" s="13" t="s">
        <v>55</v>
      </c>
      <c r="D197" s="135"/>
      <c r="E197" s="135"/>
      <c r="F197" s="135"/>
      <c r="G197" s="135"/>
      <c r="H197" s="135"/>
      <c r="I197" s="135"/>
      <c r="J197" s="135"/>
      <c r="K197" s="135"/>
      <c r="L197" s="135"/>
      <c r="M197" s="1"/>
      <c r="N197" s="42"/>
      <c r="O197" s="13" t="s">
        <v>55</v>
      </c>
      <c r="P197" s="135"/>
      <c r="Q197" s="135"/>
      <c r="R197" s="135"/>
      <c r="S197" s="135"/>
      <c r="T197" s="135"/>
      <c r="U197" s="135"/>
      <c r="V197" s="135"/>
      <c r="W197" s="135"/>
      <c r="X197" s="135"/>
      <c r="Y197" s="1"/>
      <c r="Z197" s="42"/>
      <c r="AA197" s="13" t="s">
        <v>55</v>
      </c>
      <c r="AB197" s="135"/>
      <c r="AC197" s="135"/>
      <c r="AD197" s="135"/>
      <c r="AE197" s="135"/>
      <c r="AF197" s="135"/>
      <c r="AG197" s="135"/>
      <c r="AH197" s="135"/>
      <c r="AI197" s="135"/>
      <c r="AJ197" s="124"/>
      <c r="AK197" s="1"/>
      <c r="AL197" s="42"/>
      <c r="AM197" s="13" t="s">
        <v>55</v>
      </c>
      <c r="AN197" s="135"/>
      <c r="AO197" s="135"/>
      <c r="AP197" s="135"/>
      <c r="AQ197" s="135"/>
      <c r="AR197" s="135"/>
      <c r="AS197" s="135"/>
      <c r="AT197" s="135"/>
      <c r="AU197" s="135"/>
      <c r="AV197" s="135"/>
      <c r="AW197" s="1"/>
      <c r="AX197" s="41"/>
      <c r="AY197" s="13" t="s">
        <v>55</v>
      </c>
      <c r="AZ197" s="135"/>
      <c r="BA197" s="135"/>
      <c r="BB197" s="135"/>
      <c r="BC197" s="135"/>
      <c r="BD197" s="135"/>
      <c r="BE197" s="135"/>
      <c r="BF197" s="135"/>
      <c r="BG197" s="135"/>
      <c r="BH197" s="135"/>
      <c r="BI197" s="1"/>
    </row>
    <row r="198" spans="1:61">
      <c r="A198" s="38"/>
      <c r="B198" s="5"/>
      <c r="C198" s="13" t="s">
        <v>56</v>
      </c>
      <c r="D198" s="135"/>
      <c r="E198" s="135"/>
      <c r="F198" s="135"/>
      <c r="G198" s="135"/>
      <c r="H198" s="135"/>
      <c r="I198" s="135"/>
      <c r="J198" s="135"/>
      <c r="K198" s="135"/>
      <c r="L198" s="135"/>
      <c r="M198" s="1"/>
      <c r="N198" s="42"/>
      <c r="O198" s="13" t="s">
        <v>56</v>
      </c>
      <c r="P198" s="135"/>
      <c r="Q198" s="135"/>
      <c r="R198" s="135"/>
      <c r="S198" s="135"/>
      <c r="T198" s="135"/>
      <c r="U198" s="135"/>
      <c r="V198" s="135"/>
      <c r="W198" s="135"/>
      <c r="X198" s="135"/>
      <c r="Y198" s="1"/>
      <c r="Z198" s="42"/>
      <c r="AA198" s="13" t="s">
        <v>56</v>
      </c>
      <c r="AB198" s="135"/>
      <c r="AC198" s="135"/>
      <c r="AD198" s="135"/>
      <c r="AE198" s="135"/>
      <c r="AF198" s="135"/>
      <c r="AG198" s="135"/>
      <c r="AH198" s="135"/>
      <c r="AI198" s="135"/>
      <c r="AJ198" s="124"/>
      <c r="AK198" s="1"/>
      <c r="AL198" s="42"/>
      <c r="AM198" s="13" t="s">
        <v>56</v>
      </c>
      <c r="AN198" s="135"/>
      <c r="AO198" s="135"/>
      <c r="AP198" s="135"/>
      <c r="AQ198" s="135"/>
      <c r="AR198" s="135"/>
      <c r="AS198" s="135"/>
      <c r="AT198" s="135"/>
      <c r="AU198" s="135"/>
      <c r="AV198" s="135"/>
      <c r="AW198" s="1"/>
      <c r="AX198" s="41"/>
      <c r="AY198" s="13" t="s">
        <v>56</v>
      </c>
      <c r="AZ198" s="135"/>
      <c r="BA198" s="135"/>
      <c r="BB198" s="135"/>
      <c r="BC198" s="135"/>
      <c r="BD198" s="135"/>
      <c r="BE198" s="135"/>
      <c r="BF198" s="135"/>
      <c r="BG198" s="135"/>
      <c r="BH198" s="135"/>
      <c r="BI198" s="1"/>
    </row>
    <row r="199" spans="1:61">
      <c r="A199" s="38"/>
      <c r="B199" s="5"/>
      <c r="C199" s="13" t="str">
        <f>'Student Summary'!$H$13</f>
        <v>Group</v>
      </c>
      <c r="D199" s="135"/>
      <c r="E199" s="135"/>
      <c r="F199" s="135"/>
      <c r="G199" s="135"/>
      <c r="H199" s="135"/>
      <c r="I199" s="135"/>
      <c r="J199" s="135"/>
      <c r="K199" s="135"/>
      <c r="L199" s="135"/>
      <c r="M199" s="1"/>
      <c r="N199" s="42"/>
      <c r="O199" s="13" t="str">
        <f>'Student Summary'!$H$13</f>
        <v>Group</v>
      </c>
      <c r="P199" s="135"/>
      <c r="Q199" s="135"/>
      <c r="R199" s="135"/>
      <c r="S199" s="135"/>
      <c r="T199" s="135"/>
      <c r="U199" s="135"/>
      <c r="V199" s="135"/>
      <c r="W199" s="135"/>
      <c r="X199" s="135"/>
      <c r="Y199" s="1"/>
      <c r="Z199" s="42"/>
      <c r="AA199" s="13" t="str">
        <f>'Student Summary'!$H$13</f>
        <v>Group</v>
      </c>
      <c r="AB199" s="135"/>
      <c r="AC199" s="135"/>
      <c r="AD199" s="135"/>
      <c r="AE199" s="135"/>
      <c r="AF199" s="135"/>
      <c r="AG199" s="135"/>
      <c r="AH199" s="135"/>
      <c r="AI199" s="135"/>
      <c r="AJ199" s="124"/>
      <c r="AK199" s="1"/>
      <c r="AL199" s="42"/>
      <c r="AM199" s="13" t="str">
        <f>'Student Summary'!$H$13</f>
        <v>Group</v>
      </c>
      <c r="AN199" s="135"/>
      <c r="AO199" s="135"/>
      <c r="AP199" s="135"/>
      <c r="AQ199" s="135"/>
      <c r="AR199" s="135"/>
      <c r="AS199" s="135"/>
      <c r="AT199" s="135"/>
      <c r="AU199" s="135"/>
      <c r="AV199" s="135"/>
      <c r="AW199" s="1"/>
      <c r="AX199" s="41"/>
      <c r="AY199" s="13" t="str">
        <f>'Student Summary'!$H$13</f>
        <v>Group</v>
      </c>
      <c r="AZ199" s="135"/>
      <c r="BA199" s="135"/>
      <c r="BB199" s="135"/>
      <c r="BC199" s="135"/>
      <c r="BD199" s="135"/>
      <c r="BE199" s="135"/>
      <c r="BF199" s="135"/>
      <c r="BG199" s="135"/>
      <c r="BH199" s="135"/>
      <c r="BI199" s="1"/>
    </row>
    <row r="200" spans="1:61">
      <c r="A200" s="38"/>
      <c r="B200" s="5"/>
      <c r="C200" s="13" t="s">
        <v>12</v>
      </c>
      <c r="D200" s="135"/>
      <c r="E200" s="135"/>
      <c r="F200" s="135"/>
      <c r="G200" s="135"/>
      <c r="H200" s="135"/>
      <c r="I200" s="135"/>
      <c r="J200" s="135"/>
      <c r="K200" s="135"/>
      <c r="L200" s="135"/>
      <c r="M200" s="1"/>
      <c r="N200" s="42"/>
      <c r="O200" s="13"/>
      <c r="P200" s="135"/>
      <c r="Q200" s="135"/>
      <c r="R200" s="135"/>
      <c r="S200" s="135"/>
      <c r="T200" s="135"/>
      <c r="U200" s="135"/>
      <c r="V200" s="135"/>
      <c r="W200" s="135"/>
      <c r="X200" s="135"/>
      <c r="Y200" s="1"/>
      <c r="Z200" s="42"/>
      <c r="AA200" s="13" t="s">
        <v>12</v>
      </c>
      <c r="AB200" s="135"/>
      <c r="AC200" s="135"/>
      <c r="AD200" s="135"/>
      <c r="AE200" s="135"/>
      <c r="AF200" s="135"/>
      <c r="AG200" s="135"/>
      <c r="AH200" s="135"/>
      <c r="AI200" s="135"/>
      <c r="AJ200" s="124"/>
      <c r="AK200" s="1"/>
      <c r="AL200" s="42"/>
      <c r="AM200" s="13" t="s">
        <v>12</v>
      </c>
      <c r="AN200" s="135"/>
      <c r="AO200" s="135"/>
      <c r="AP200" s="135"/>
      <c r="AQ200" s="135"/>
      <c r="AR200" s="135"/>
      <c r="AS200" s="135"/>
      <c r="AT200" s="135"/>
      <c r="AU200" s="135"/>
      <c r="AV200" s="135"/>
      <c r="AW200" s="1"/>
      <c r="AX200" s="41"/>
      <c r="AY200" s="13" t="s">
        <v>12</v>
      </c>
      <c r="AZ200" s="135"/>
      <c r="BA200" s="135"/>
      <c r="BB200" s="135"/>
      <c r="BC200" s="135"/>
      <c r="BD200" s="135"/>
      <c r="BE200" s="135"/>
      <c r="BF200" s="135"/>
      <c r="BG200" s="135"/>
      <c r="BH200" s="135"/>
      <c r="BI200" s="1"/>
    </row>
    <row r="201" spans="1:61">
      <c r="A201" s="38"/>
      <c r="B201" s="5"/>
      <c r="C201" s="13" t="s">
        <v>57</v>
      </c>
      <c r="D201" s="135"/>
      <c r="E201" s="135"/>
      <c r="F201" s="135"/>
      <c r="G201" s="135"/>
      <c r="H201" s="135"/>
      <c r="I201" s="135"/>
      <c r="J201" s="135"/>
      <c r="K201" s="135"/>
      <c r="L201" s="135"/>
      <c r="M201" s="1"/>
      <c r="N201" s="42"/>
      <c r="O201" s="13"/>
      <c r="P201" s="135"/>
      <c r="Q201" s="135"/>
      <c r="R201" s="135"/>
      <c r="S201" s="135"/>
      <c r="T201" s="135"/>
      <c r="U201" s="135"/>
      <c r="V201" s="135"/>
      <c r="W201" s="135"/>
      <c r="X201" s="135"/>
      <c r="Y201" s="1"/>
      <c r="Z201" s="42"/>
      <c r="AA201" s="13" t="s">
        <v>57</v>
      </c>
      <c r="AB201" s="135"/>
      <c r="AC201" s="135"/>
      <c r="AD201" s="135"/>
      <c r="AE201" s="135"/>
      <c r="AF201" s="135"/>
      <c r="AG201" s="135"/>
      <c r="AH201" s="135"/>
      <c r="AI201" s="135"/>
      <c r="AJ201" s="124"/>
      <c r="AK201" s="1"/>
      <c r="AL201" s="42"/>
      <c r="AM201" s="13" t="s">
        <v>57</v>
      </c>
      <c r="AN201" s="135"/>
      <c r="AO201" s="135"/>
      <c r="AP201" s="135"/>
      <c r="AQ201" s="135"/>
      <c r="AR201" s="135"/>
      <c r="AS201" s="135"/>
      <c r="AT201" s="135"/>
      <c r="AU201" s="135"/>
      <c r="AV201" s="135"/>
      <c r="AW201" s="1"/>
      <c r="AX201" s="41"/>
      <c r="AY201" s="13" t="s">
        <v>57</v>
      </c>
      <c r="AZ201" s="135"/>
      <c r="BA201" s="135"/>
      <c r="BB201" s="135"/>
      <c r="BC201" s="135"/>
      <c r="BD201" s="135"/>
      <c r="BE201" s="135"/>
      <c r="BF201" s="135"/>
      <c r="BG201" s="135"/>
      <c r="BH201" s="135"/>
      <c r="BI201" s="1"/>
    </row>
    <row r="202" spans="1:61">
      <c r="A202" s="38"/>
      <c r="B202" s="5"/>
      <c r="C202" s="13" t="s">
        <v>58</v>
      </c>
      <c r="D202" s="135"/>
      <c r="E202" s="135"/>
      <c r="F202" s="135"/>
      <c r="G202" s="135"/>
      <c r="H202" s="135"/>
      <c r="I202" s="135"/>
      <c r="J202" s="135"/>
      <c r="K202" s="135"/>
      <c r="L202" s="135"/>
      <c r="M202" s="1"/>
      <c r="N202" s="42"/>
      <c r="O202" s="13"/>
      <c r="P202" s="135"/>
      <c r="Q202" s="135"/>
      <c r="R202" s="135"/>
      <c r="S202" s="135"/>
      <c r="T202" s="135"/>
      <c r="U202" s="135"/>
      <c r="V202" s="135"/>
      <c r="W202" s="135"/>
      <c r="X202" s="135"/>
      <c r="Y202" s="1"/>
      <c r="Z202" s="42"/>
      <c r="AA202" s="13" t="s">
        <v>58</v>
      </c>
      <c r="AB202" s="135"/>
      <c r="AC202" s="135"/>
      <c r="AD202" s="135"/>
      <c r="AE202" s="135"/>
      <c r="AF202" s="135"/>
      <c r="AG202" s="135"/>
      <c r="AH202" s="135"/>
      <c r="AI202" s="135"/>
      <c r="AJ202" s="124"/>
      <c r="AK202" s="1"/>
      <c r="AL202" s="42"/>
      <c r="AM202" s="13" t="s">
        <v>58</v>
      </c>
      <c r="AN202" s="135"/>
      <c r="AO202" s="135"/>
      <c r="AP202" s="135"/>
      <c r="AQ202" s="135"/>
      <c r="AR202" s="135"/>
      <c r="AS202" s="135"/>
      <c r="AT202" s="135"/>
      <c r="AU202" s="135"/>
      <c r="AV202" s="135"/>
      <c r="AW202" s="1"/>
      <c r="AX202" s="41"/>
      <c r="AY202" s="13" t="s">
        <v>58</v>
      </c>
      <c r="AZ202" s="135"/>
      <c r="BA202" s="135"/>
      <c r="BB202" s="135"/>
      <c r="BC202" s="135"/>
      <c r="BD202" s="135"/>
      <c r="BE202" s="135"/>
      <c r="BF202" s="135"/>
      <c r="BG202" s="135"/>
      <c r="BH202" s="135"/>
      <c r="BI202" s="1"/>
    </row>
    <row r="203" spans="1:61" ht="5.25" customHeight="1">
      <c r="A203" s="38"/>
      <c r="B203" s="5"/>
      <c r="C203" s="19"/>
      <c r="D203" s="19"/>
      <c r="E203" s="19"/>
      <c r="F203" s="19"/>
      <c r="G203" s="19"/>
      <c r="H203" s="19"/>
      <c r="I203" s="19"/>
      <c r="J203" s="19"/>
      <c r="K203" s="19"/>
      <c r="L203" s="19"/>
      <c r="M203" s="19"/>
      <c r="N203" s="42"/>
      <c r="O203" s="19"/>
      <c r="P203" s="19"/>
      <c r="Q203" s="19"/>
      <c r="R203" s="19"/>
      <c r="S203" s="19"/>
      <c r="T203" s="19"/>
      <c r="U203" s="19"/>
      <c r="V203" s="19"/>
      <c r="W203" s="19"/>
      <c r="X203" s="19"/>
      <c r="Y203" s="19"/>
      <c r="Z203" s="42"/>
      <c r="AA203" s="19"/>
      <c r="AB203" s="19"/>
      <c r="AC203" s="19"/>
      <c r="AD203" s="19"/>
      <c r="AE203" s="19"/>
      <c r="AF203" s="19"/>
      <c r="AG203" s="19"/>
      <c r="AH203" s="19"/>
      <c r="AI203" s="19"/>
      <c r="AJ203" s="132"/>
      <c r="AK203" s="19"/>
      <c r="AL203" s="42"/>
      <c r="AM203" s="19"/>
      <c r="AN203" s="19"/>
      <c r="AO203" s="19"/>
      <c r="AP203" s="19"/>
      <c r="AQ203" s="19"/>
      <c r="AR203" s="19"/>
      <c r="AS203" s="19"/>
      <c r="AT203" s="19"/>
      <c r="AU203" s="19"/>
      <c r="AV203" s="19"/>
      <c r="AW203" s="19"/>
      <c r="AX203" s="41"/>
      <c r="AY203" s="19"/>
      <c r="AZ203" s="19"/>
      <c r="BA203" s="19"/>
      <c r="BB203" s="19"/>
      <c r="BC203" s="19"/>
      <c r="BD203" s="19"/>
      <c r="BE203" s="19"/>
      <c r="BF203" s="19"/>
      <c r="BG203" s="19"/>
      <c r="BH203" s="19"/>
      <c r="BI203" s="19"/>
    </row>
    <row r="204" spans="1:61" ht="15.75" thickBot="1">
      <c r="A204" s="38"/>
      <c r="B204" s="5"/>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133"/>
      <c r="AK204" s="42"/>
      <c r="AL204" s="42"/>
      <c r="AM204" s="42"/>
      <c r="AN204" s="42"/>
      <c r="AO204" s="42"/>
      <c r="AP204" s="42"/>
      <c r="AQ204" s="42"/>
      <c r="AR204" s="42"/>
      <c r="AS204" s="42"/>
      <c r="AT204" s="42"/>
      <c r="AU204" s="42"/>
      <c r="AV204" s="42"/>
      <c r="AW204" s="42"/>
      <c r="AX204" s="41"/>
      <c r="AY204" s="42"/>
      <c r="AZ204" s="42"/>
      <c r="BA204" s="42"/>
      <c r="BB204" s="42"/>
      <c r="BC204" s="42"/>
      <c r="BD204" s="42"/>
      <c r="BE204" s="42"/>
      <c r="BF204" s="42"/>
      <c r="BG204" s="42"/>
      <c r="BH204" s="42"/>
      <c r="BI204" s="42"/>
    </row>
    <row r="205" spans="1:61">
      <c r="A205" s="38"/>
      <c r="B205" s="23"/>
      <c r="C205" s="22" t="s">
        <v>60</v>
      </c>
      <c r="D205" s="103" t="str">
        <f>IFERROR(AVERAGE(D195:D203),"")</f>
        <v/>
      </c>
      <c r="E205" s="103" t="str">
        <f t="shared" ref="E205:L205" si="90">IFERROR(AVERAGE(E195:E203),"")</f>
        <v/>
      </c>
      <c r="F205" s="103" t="str">
        <f>IFERROR(AVERAGE(F195:F203),"")</f>
        <v/>
      </c>
      <c r="G205" s="103" t="str">
        <f t="shared" si="90"/>
        <v/>
      </c>
      <c r="H205" s="103" t="str">
        <f t="shared" si="90"/>
        <v/>
      </c>
      <c r="I205" s="103" t="str">
        <f t="shared" si="90"/>
        <v/>
      </c>
      <c r="J205" s="103" t="str">
        <f t="shared" si="90"/>
        <v/>
      </c>
      <c r="K205" s="103" t="str">
        <f t="shared" si="90"/>
        <v/>
      </c>
      <c r="L205" s="103" t="str">
        <f t="shared" si="90"/>
        <v/>
      </c>
      <c r="M205" s="52"/>
      <c r="N205" s="45"/>
      <c r="O205" s="22" t="s">
        <v>60</v>
      </c>
      <c r="P205" s="20" t="str">
        <f>IFERROR(AVERAGE(P195:P203),"")</f>
        <v/>
      </c>
      <c r="Q205" s="20" t="str">
        <f t="shared" ref="Q205:X205" si="91">IFERROR(AVERAGE(Q195:Q203),"")</f>
        <v/>
      </c>
      <c r="R205" s="20" t="str">
        <f t="shared" si="91"/>
        <v/>
      </c>
      <c r="S205" s="20" t="str">
        <f t="shared" si="91"/>
        <v/>
      </c>
      <c r="T205" s="20" t="str">
        <f t="shared" si="91"/>
        <v/>
      </c>
      <c r="U205" s="20" t="str">
        <f t="shared" si="91"/>
        <v/>
      </c>
      <c r="V205" s="20" t="str">
        <f t="shared" si="91"/>
        <v/>
      </c>
      <c r="W205" s="20" t="str">
        <f t="shared" si="91"/>
        <v/>
      </c>
      <c r="X205" s="20" t="str">
        <f t="shared" si="91"/>
        <v/>
      </c>
      <c r="Y205" s="52"/>
      <c r="Z205" s="45"/>
      <c r="AA205" s="22" t="s">
        <v>60</v>
      </c>
      <c r="AB205" s="20" t="str">
        <f>IFERROR(AVERAGE(AB195:AB202),"")</f>
        <v/>
      </c>
      <c r="AC205" s="20" t="str">
        <f t="shared" ref="AC205:AJ205" si="92">IFERROR(AVERAGE(AC195:AC202),"")</f>
        <v/>
      </c>
      <c r="AD205" s="20" t="str">
        <f t="shared" si="92"/>
        <v/>
      </c>
      <c r="AE205" s="20" t="str">
        <f t="shared" si="92"/>
        <v/>
      </c>
      <c r="AF205" s="20" t="str">
        <f t="shared" si="92"/>
        <v/>
      </c>
      <c r="AG205" s="20" t="str">
        <f t="shared" si="92"/>
        <v/>
      </c>
      <c r="AH205" s="20" t="str">
        <f t="shared" si="92"/>
        <v/>
      </c>
      <c r="AI205" s="20" t="str">
        <f t="shared" si="92"/>
        <v/>
      </c>
      <c r="AJ205" s="127" t="str">
        <f t="shared" si="92"/>
        <v/>
      </c>
      <c r="AK205" s="52"/>
      <c r="AL205" s="45"/>
      <c r="AM205" s="22" t="s">
        <v>60</v>
      </c>
      <c r="AN205" s="7" t="str">
        <f>IFERROR(AVERAGE(AN195:AN202),"")</f>
        <v/>
      </c>
      <c r="AO205" s="7" t="str">
        <f t="shared" ref="AO205:AV205" si="93">IFERROR(AVERAGE(AO195:AO202),"")</f>
        <v/>
      </c>
      <c r="AP205" s="7" t="str">
        <f t="shared" si="93"/>
        <v/>
      </c>
      <c r="AQ205" s="7" t="str">
        <f t="shared" si="93"/>
        <v/>
      </c>
      <c r="AR205" s="7" t="str">
        <f t="shared" si="93"/>
        <v/>
      </c>
      <c r="AS205" s="7" t="str">
        <f t="shared" si="93"/>
        <v/>
      </c>
      <c r="AT205" s="7" t="str">
        <f t="shared" si="93"/>
        <v/>
      </c>
      <c r="AU205" s="7" t="str">
        <f t="shared" si="93"/>
        <v/>
      </c>
      <c r="AV205" s="7" t="str">
        <f t="shared" si="93"/>
        <v/>
      </c>
      <c r="AW205" s="52"/>
      <c r="AX205" s="48"/>
      <c r="AY205" s="22" t="s">
        <v>60</v>
      </c>
      <c r="AZ205" s="7" t="str">
        <f>IFERROR(AVERAGE(AZ195:AZ202),"")</f>
        <v/>
      </c>
      <c r="BA205" s="7" t="str">
        <f t="shared" ref="BA205:BH205" si="94">IFERROR(AVERAGE(BA195:BA202),"")</f>
        <v/>
      </c>
      <c r="BB205" s="7" t="str">
        <f t="shared" si="94"/>
        <v/>
      </c>
      <c r="BC205" s="7" t="str">
        <f t="shared" si="94"/>
        <v/>
      </c>
      <c r="BD205" s="7" t="str">
        <f t="shared" si="94"/>
        <v/>
      </c>
      <c r="BE205" s="7" t="str">
        <f t="shared" si="94"/>
        <v/>
      </c>
      <c r="BF205" s="7" t="str">
        <f t="shared" si="94"/>
        <v/>
      </c>
      <c r="BG205" s="7" t="str">
        <f t="shared" si="94"/>
        <v/>
      </c>
      <c r="BH205" s="7" t="str">
        <f t="shared" si="94"/>
        <v/>
      </c>
      <c r="BI205" s="52"/>
    </row>
    <row r="206" spans="1:61" ht="15.75" thickBot="1">
      <c r="A206" s="38"/>
      <c r="B206" s="5"/>
      <c r="C206" s="8" t="s">
        <v>88</v>
      </c>
      <c r="D206" s="8">
        <f>SUM(D195:D202)</f>
        <v>0</v>
      </c>
      <c r="E206" s="8">
        <f>SUM(E195:E202)</f>
        <v>0</v>
      </c>
      <c r="F206" s="8">
        <f>SUM(F195:F202)</f>
        <v>0</v>
      </c>
      <c r="G206" s="8">
        <f t="shared" ref="G206:L206" si="95">SUM(G195:G202)</f>
        <v>0</v>
      </c>
      <c r="H206" s="8">
        <f t="shared" si="95"/>
        <v>0</v>
      </c>
      <c r="I206" s="8">
        <f t="shared" si="95"/>
        <v>0</v>
      </c>
      <c r="J206" s="8">
        <f t="shared" si="95"/>
        <v>0</v>
      </c>
      <c r="K206" s="8">
        <f t="shared" si="95"/>
        <v>0</v>
      </c>
      <c r="L206" s="8">
        <f t="shared" si="95"/>
        <v>0</v>
      </c>
      <c r="M206" s="53"/>
      <c r="N206" s="42"/>
      <c r="O206" s="8" t="s">
        <v>61</v>
      </c>
      <c r="P206" s="8">
        <f>SUM(P195:P202)</f>
        <v>0</v>
      </c>
      <c r="Q206" s="8">
        <f>SUM(Q195:Q202)</f>
        <v>0</v>
      </c>
      <c r="R206" s="8">
        <f>SUM(R195:R202)</f>
        <v>0</v>
      </c>
      <c r="S206" s="8">
        <f t="shared" ref="S206:X206" si="96">SUM(S195:S202)</f>
        <v>0</v>
      </c>
      <c r="T206" s="8">
        <f t="shared" si="96"/>
        <v>0</v>
      </c>
      <c r="U206" s="8">
        <f t="shared" si="96"/>
        <v>0</v>
      </c>
      <c r="V206" s="8">
        <f t="shared" si="96"/>
        <v>0</v>
      </c>
      <c r="W206" s="8">
        <f t="shared" si="96"/>
        <v>0</v>
      </c>
      <c r="X206" s="8">
        <f t="shared" si="96"/>
        <v>0</v>
      </c>
      <c r="Y206" s="53"/>
      <c r="Z206" s="42"/>
      <c r="AA206" s="8" t="s">
        <v>61</v>
      </c>
      <c r="AB206" s="8">
        <f>SUM(AB195:AB202)</f>
        <v>0</v>
      </c>
      <c r="AC206" s="8">
        <f>SUM(AC195:AC202)</f>
        <v>0</v>
      </c>
      <c r="AD206" s="8">
        <f>SUM(AD195:AD202)</f>
        <v>0</v>
      </c>
      <c r="AE206" s="8">
        <f t="shared" ref="AE206:AJ206" si="97">SUM(AE195:AE202)</f>
        <v>0</v>
      </c>
      <c r="AF206" s="8">
        <f t="shared" si="97"/>
        <v>0</v>
      </c>
      <c r="AG206" s="8">
        <f t="shared" si="97"/>
        <v>0</v>
      </c>
      <c r="AH206" s="8">
        <f t="shared" si="97"/>
        <v>0</v>
      </c>
      <c r="AI206" s="8">
        <f t="shared" si="97"/>
        <v>0</v>
      </c>
      <c r="AJ206" s="134">
        <f t="shared" si="97"/>
        <v>0</v>
      </c>
      <c r="AK206" s="53"/>
      <c r="AL206" s="42"/>
      <c r="AM206" s="8" t="s">
        <v>88</v>
      </c>
      <c r="AN206" s="8">
        <f>SUM(AN195:AN202)</f>
        <v>0</v>
      </c>
      <c r="AO206" s="8">
        <f>SUM(AO195:AO202)</f>
        <v>0</v>
      </c>
      <c r="AP206" s="8">
        <f>SUM(AP195:AP202)</f>
        <v>0</v>
      </c>
      <c r="AQ206" s="8">
        <f t="shared" ref="AQ206:AV206" si="98">SUM(AQ195:AQ202)</f>
        <v>0</v>
      </c>
      <c r="AR206" s="8">
        <f t="shared" si="98"/>
        <v>0</v>
      </c>
      <c r="AS206" s="8">
        <f t="shared" si="98"/>
        <v>0</v>
      </c>
      <c r="AT206" s="8">
        <f t="shared" si="98"/>
        <v>0</v>
      </c>
      <c r="AU206" s="8">
        <f t="shared" si="98"/>
        <v>0</v>
      </c>
      <c r="AV206" s="8">
        <f t="shared" si="98"/>
        <v>0</v>
      </c>
      <c r="AW206" s="53"/>
      <c r="AX206" s="41"/>
      <c r="AY206" s="8" t="s">
        <v>61</v>
      </c>
      <c r="AZ206" s="8">
        <f>SUM(AZ195:AZ202)</f>
        <v>0</v>
      </c>
      <c r="BA206" s="8">
        <f>SUM(BA195:BA202)</f>
        <v>0</v>
      </c>
      <c r="BB206" s="8">
        <f>SUM(BB195:BB202)</f>
        <v>0</v>
      </c>
      <c r="BC206" s="8">
        <f t="shared" ref="BC206:BH206" si="99">SUM(BC195:BC202)</f>
        <v>0</v>
      </c>
      <c r="BD206" s="8">
        <f t="shared" si="99"/>
        <v>0</v>
      </c>
      <c r="BE206" s="8">
        <f t="shared" si="99"/>
        <v>0</v>
      </c>
      <c r="BF206" s="8">
        <f t="shared" si="99"/>
        <v>0</v>
      </c>
      <c r="BG206" s="8">
        <f t="shared" si="99"/>
        <v>0</v>
      </c>
      <c r="BH206" s="8">
        <f t="shared" si="99"/>
        <v>0</v>
      </c>
      <c r="BI206" s="53"/>
    </row>
    <row r="207" spans="1:61" ht="15.75" thickBot="1">
      <c r="A207" s="38"/>
      <c r="B207" s="29"/>
      <c r="C207" s="38"/>
      <c r="D207" s="255" t="s">
        <v>62</v>
      </c>
      <c r="E207" s="256"/>
      <c r="F207" s="256"/>
      <c r="G207" s="252" t="str">
        <f>IFERROR(IF((SUM(D$195:F$202) / (3*COUNT(D$195:F$202))) &gt;='Student Summary'!$K22, "YES", "NO"),"")</f>
        <v/>
      </c>
      <c r="H207" s="253"/>
      <c r="I207" s="40"/>
      <c r="J207" s="40"/>
      <c r="K207" s="40"/>
      <c r="L207" s="40"/>
      <c r="M207" s="38"/>
      <c r="N207" s="42"/>
      <c r="O207" s="38"/>
      <c r="P207" s="255" t="s">
        <v>62</v>
      </c>
      <c r="Q207" s="256"/>
      <c r="R207" s="256"/>
      <c r="S207" s="252" t="str">
        <f>IFERROR(IF((SUM(P$195:R$202) / (3*COUNT(P$195:R$202))) &gt;='Student Summary'!$K22, "YES", "NO"),"")</f>
        <v/>
      </c>
      <c r="T207" s="253"/>
      <c r="U207" s="40"/>
      <c r="V207" s="40"/>
      <c r="W207" s="40"/>
      <c r="X207" s="40"/>
      <c r="Y207" s="38"/>
      <c r="Z207" s="42"/>
      <c r="AA207" s="38"/>
      <c r="AB207" s="255" t="s">
        <v>62</v>
      </c>
      <c r="AC207" s="256"/>
      <c r="AD207" s="256"/>
      <c r="AE207" s="252" t="str">
        <f>IFERROR(IF((SUM(AB$195:AD$202) / (3*COUNT(AB$195:AD$202))) &gt;='Student Summary'!$K22, "YES", "NO"),"")</f>
        <v/>
      </c>
      <c r="AF207" s="253"/>
      <c r="AG207" s="40"/>
      <c r="AH207" s="40"/>
      <c r="AI207" s="40"/>
      <c r="AJ207" s="109"/>
      <c r="AK207" s="38"/>
      <c r="AL207" s="38"/>
      <c r="AM207" s="38"/>
      <c r="AN207" s="255" t="s">
        <v>62</v>
      </c>
      <c r="AO207" s="256"/>
      <c r="AP207" s="256"/>
      <c r="AQ207" s="252" t="str">
        <f>IFERROR(IF((SUM(AN$195:AP$202) / (3*COUNT(AN$195:AP$202))) &gt;='Student Summary'!$K22, "YES", "NO"),"")</f>
        <v/>
      </c>
      <c r="AR207" s="253"/>
      <c r="AS207" s="40"/>
      <c r="AT207" s="40"/>
      <c r="AU207" s="40"/>
      <c r="AV207" s="40"/>
      <c r="AW207" s="38"/>
      <c r="AX207" s="41"/>
      <c r="AY207" s="38"/>
      <c r="AZ207" s="255" t="s">
        <v>62</v>
      </c>
      <c r="BA207" s="256"/>
      <c r="BB207" s="256"/>
      <c r="BC207" s="252" t="str">
        <f>IFERROR(IF((SUM(AZ$195:BB$202) / (3*COUNT(AZ$195:BB$202))) &gt;='Student Summary'!$K22, "YES", "NO"),"")</f>
        <v/>
      </c>
      <c r="BD207" s="253"/>
      <c r="BE207" s="40"/>
      <c r="BF207" s="40"/>
      <c r="BG207" s="40"/>
      <c r="BH207" s="40"/>
      <c r="BI207" s="38"/>
    </row>
    <row r="208" spans="1:61" ht="15.75" thickBot="1">
      <c r="A208" s="38"/>
      <c r="B208" s="29"/>
      <c r="C208" s="38"/>
      <c r="D208" s="257" t="s">
        <v>63</v>
      </c>
      <c r="E208" s="258"/>
      <c r="F208" s="258"/>
      <c r="G208" s="252" t="str">
        <f>IFERROR(IF((SUM(D$195:F$202) / (3*COUNT(D$195:F$202))) &gt;='Student Summary'!$K23, "YES", "NO"),"")</f>
        <v/>
      </c>
      <c r="H208" s="253"/>
      <c r="I208" s="40"/>
      <c r="J208" s="40"/>
      <c r="K208" s="40"/>
      <c r="L208" s="40"/>
      <c r="M208" s="38"/>
      <c r="N208" s="38"/>
      <c r="O208" s="38"/>
      <c r="P208" s="257" t="s">
        <v>63</v>
      </c>
      <c r="Q208" s="258"/>
      <c r="R208" s="258"/>
      <c r="S208" s="252" t="str">
        <f>IFERROR(IF((SUM(P$195:R$202) / (3*COUNT(P$195:R$202))) &gt;='Student Summary'!$K23, "YES", "NO"),"")</f>
        <v/>
      </c>
      <c r="T208" s="253"/>
      <c r="U208" s="40"/>
      <c r="V208" s="40"/>
      <c r="W208" s="40"/>
      <c r="X208" s="40"/>
      <c r="Y208" s="38"/>
      <c r="Z208" s="38"/>
      <c r="AA208" s="38"/>
      <c r="AB208" s="257" t="s">
        <v>63</v>
      </c>
      <c r="AC208" s="258"/>
      <c r="AD208" s="258"/>
      <c r="AE208" s="252" t="str">
        <f>IFERROR(IF((SUM(AB$195:AD$202) / (3*COUNT(AB$195:AD$202))) &gt;='Student Summary'!$K23, "YES", "NO"),"")</f>
        <v/>
      </c>
      <c r="AF208" s="253"/>
      <c r="AG208" s="40"/>
      <c r="AH208" s="40"/>
      <c r="AI208" s="40"/>
      <c r="AJ208" s="109"/>
      <c r="AK208" s="38"/>
      <c r="AL208" s="38"/>
      <c r="AM208" s="38"/>
      <c r="AN208" s="257" t="s">
        <v>63</v>
      </c>
      <c r="AO208" s="258"/>
      <c r="AP208" s="258"/>
      <c r="AQ208" s="252" t="str">
        <f>IFERROR(IF((SUM(AN$195:AP$202) / (3*COUNT(AN$195:AP$202))) &gt;='Student Summary'!$K23, "YES", "NO"),"")</f>
        <v/>
      </c>
      <c r="AR208" s="253"/>
      <c r="AS208" s="40"/>
      <c r="AT208" s="40"/>
      <c r="AU208" s="40"/>
      <c r="AV208" s="40"/>
      <c r="AW208" s="38"/>
      <c r="AX208" s="38"/>
      <c r="AY208" s="38"/>
      <c r="AZ208" s="257" t="s">
        <v>63</v>
      </c>
      <c r="BA208" s="258"/>
      <c r="BB208" s="258"/>
      <c r="BC208" s="252" t="str">
        <f>IFERROR(IF((SUM(AZ$195:BB$202) / (3*COUNT(AZ$195:BB$202))) &gt;='Student Summary'!$K23, "YES", "NO"),"")</f>
        <v/>
      </c>
      <c r="BD208" s="253"/>
      <c r="BE208" s="40"/>
      <c r="BF208" s="40"/>
      <c r="BG208" s="40"/>
      <c r="BH208" s="40"/>
      <c r="BI208" s="38"/>
    </row>
    <row r="209" spans="1:318" ht="15.75" thickBot="1">
      <c r="A209" s="38"/>
      <c r="B209" s="29"/>
      <c r="C209" s="38"/>
      <c r="D209" s="257" t="s">
        <v>64</v>
      </c>
      <c r="E209" s="258"/>
      <c r="F209" s="258"/>
      <c r="G209" s="252" t="str">
        <f>IFERROR(IF((SUM(D$195:F$202) / (3*COUNT(D$195:F$202))) &gt;='Student Summary'!$K24, "YES", "NO"),"")</f>
        <v/>
      </c>
      <c r="H209" s="253"/>
      <c r="I209" s="40"/>
      <c r="J209" s="40"/>
      <c r="K209" s="40"/>
      <c r="L209" s="40"/>
      <c r="M209" s="38"/>
      <c r="N209" s="38"/>
      <c r="O209" s="38"/>
      <c r="P209" s="257" t="s">
        <v>64</v>
      </c>
      <c r="Q209" s="258"/>
      <c r="R209" s="258"/>
      <c r="S209" s="252" t="str">
        <f>IFERROR(IF((SUM(P$195:R$202) / (3*COUNT(P$195:R$202))) &gt;='Student Summary'!$K24, "YES", "NO"),"")</f>
        <v/>
      </c>
      <c r="T209" s="253"/>
      <c r="U209" s="40"/>
      <c r="V209" s="40"/>
      <c r="W209" s="40"/>
      <c r="X209" s="40"/>
      <c r="Y209" s="38"/>
      <c r="Z209" s="38"/>
      <c r="AA209" s="38"/>
      <c r="AB209" s="257" t="s">
        <v>64</v>
      </c>
      <c r="AC209" s="258"/>
      <c r="AD209" s="258"/>
      <c r="AE209" s="252" t="str">
        <f>IFERROR(IF((SUM(AB$195:AD$202) / (3*COUNT(AB$195:AD$202))) &gt;='Student Summary'!$K24, "YES", "NO"),"")</f>
        <v/>
      </c>
      <c r="AF209" s="253"/>
      <c r="AG209" s="40"/>
      <c r="AH209" s="40"/>
      <c r="AI209" s="40"/>
      <c r="AJ209" s="109"/>
      <c r="AK209" s="38"/>
      <c r="AL209" s="38"/>
      <c r="AM209" s="38"/>
      <c r="AN209" s="257" t="s">
        <v>64</v>
      </c>
      <c r="AO209" s="258"/>
      <c r="AP209" s="258"/>
      <c r="AQ209" s="252" t="str">
        <f>IFERROR(IF((SUM(AN$195:AP$202) / (3*COUNT(AN$195:AP$202))) &gt;='Student Summary'!$K24, "YES", "NO"),"")</f>
        <v/>
      </c>
      <c r="AR209" s="253"/>
      <c r="AS209" s="40"/>
      <c r="AT209" s="40"/>
      <c r="AU209" s="40"/>
      <c r="AV209" s="40"/>
      <c r="AW209" s="38"/>
      <c r="AX209" s="38"/>
      <c r="AY209" s="38"/>
      <c r="AZ209" s="257" t="s">
        <v>64</v>
      </c>
      <c r="BA209" s="258"/>
      <c r="BB209" s="258"/>
      <c r="BC209" s="252" t="str">
        <f>IFERROR(IF((SUM(AZ$195:BB$202) / (3*COUNT(AZ$195:BB$202))) &gt;='Student Summary'!$K24, "YES", "NO"),"")</f>
        <v/>
      </c>
      <c r="BD209" s="253"/>
      <c r="BE209" s="40"/>
      <c r="BF209" s="40"/>
      <c r="BG209" s="40"/>
      <c r="BH209" s="40"/>
      <c r="BI209" s="38"/>
    </row>
    <row r="210" spans="1:318" ht="15.75" thickBot="1">
      <c r="A210" s="38"/>
      <c r="B210" s="29"/>
      <c r="C210" s="38"/>
      <c r="D210" s="259" t="s">
        <v>65</v>
      </c>
      <c r="E210" s="260"/>
      <c r="F210" s="260"/>
      <c r="G210" s="252" t="str">
        <f>IFERROR(IF((SUM(D$195:F$202) / (3*COUNT(D$195:F$202))) &gt;='Student Summary'!$K25, "YES", "NO"),"")</f>
        <v/>
      </c>
      <c r="H210" s="253"/>
      <c r="I210" s="40"/>
      <c r="J210" s="40"/>
      <c r="K210" s="40"/>
      <c r="L210" s="40"/>
      <c r="M210" s="38"/>
      <c r="N210" s="38"/>
      <c r="O210" s="38"/>
      <c r="P210" s="259" t="s">
        <v>65</v>
      </c>
      <c r="Q210" s="260"/>
      <c r="R210" s="260"/>
      <c r="S210" s="252" t="str">
        <f>IFERROR(IF((SUM(P$195:R$202) / (3*COUNT(P$195:R$202))) &gt;='Student Summary'!$K25, "YES", "NO"),"")</f>
        <v/>
      </c>
      <c r="T210" s="253"/>
      <c r="U210" s="40"/>
      <c r="V210" s="40"/>
      <c r="W210" s="40"/>
      <c r="X210" s="40"/>
      <c r="Y210" s="38"/>
      <c r="Z210" s="38"/>
      <c r="AA210" s="38"/>
      <c r="AB210" s="259" t="s">
        <v>65</v>
      </c>
      <c r="AC210" s="260"/>
      <c r="AD210" s="260"/>
      <c r="AE210" s="252" t="str">
        <f>IFERROR(IF((SUM(AB$195:AD$202) / (3*COUNT(AB$195:AD$202))) &gt;='Student Summary'!$K25, "YES", "NO"),"")</f>
        <v/>
      </c>
      <c r="AF210" s="253"/>
      <c r="AG210" s="40"/>
      <c r="AH210" s="40"/>
      <c r="AI210" s="40"/>
      <c r="AJ210" s="109"/>
      <c r="AK210" s="38"/>
      <c r="AL210" s="38"/>
      <c r="AM210" s="38"/>
      <c r="AN210" s="259" t="s">
        <v>65</v>
      </c>
      <c r="AO210" s="260"/>
      <c r="AP210" s="260"/>
      <c r="AQ210" s="252" t="str">
        <f>IFERROR(IF((SUM(AN$195:AP$202) / (3*COUNT(AN$195:AP$202))) &gt;='Student Summary'!$K25, "YES", "NO"),"")</f>
        <v/>
      </c>
      <c r="AR210" s="253"/>
      <c r="AS210" s="40"/>
      <c r="AT210" s="40"/>
      <c r="AU210" s="40"/>
      <c r="AV210" s="40"/>
      <c r="AW210" s="38"/>
      <c r="AX210" s="38"/>
      <c r="AY210" s="38"/>
      <c r="AZ210" s="259" t="s">
        <v>65</v>
      </c>
      <c r="BA210" s="260"/>
      <c r="BB210" s="260"/>
      <c r="BC210" s="252" t="str">
        <f>IFERROR(IF((SUM(AZ$195:BB$202) / (3*COUNT(AZ$195:BB$202))) &gt;='Student Summary'!$K25, "YES", "NO"),"")</f>
        <v/>
      </c>
      <c r="BD210" s="253"/>
      <c r="BE210" s="40"/>
      <c r="BF210" s="40"/>
      <c r="BG210" s="40"/>
      <c r="BH210" s="40"/>
      <c r="BI210" s="38"/>
    </row>
    <row r="211" spans="1:318" s="38" customFormat="1">
      <c r="B211" s="42"/>
      <c r="C211" s="263"/>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c r="AA211" s="263"/>
      <c r="AB211" s="263"/>
      <c r="AC211" s="263"/>
      <c r="AD211" s="263"/>
      <c r="AE211" s="263"/>
      <c r="AF211" s="263"/>
      <c r="AG211" s="263"/>
      <c r="AH211" s="263"/>
      <c r="AI211" s="263"/>
      <c r="AJ211" s="263"/>
      <c r="AK211" s="263"/>
    </row>
    <row r="212" spans="1:318" ht="23.25" hidden="1">
      <c r="A212" s="38"/>
      <c r="B212" s="30"/>
      <c r="C212" s="261" t="s">
        <v>122</v>
      </c>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1"/>
      <c r="AC212" s="261"/>
      <c r="AD212" s="261"/>
      <c r="AE212" s="261"/>
      <c r="AF212" s="261"/>
      <c r="AG212" s="261"/>
      <c r="AH212" s="261"/>
      <c r="AI212" s="261"/>
      <c r="AJ212" s="261"/>
      <c r="AK212" s="261"/>
      <c r="AL212" s="38"/>
      <c r="AM212" s="63"/>
      <c r="AN212" s="63"/>
      <c r="AO212" s="63"/>
      <c r="AP212" s="63"/>
      <c r="AQ212" s="63"/>
      <c r="AR212" s="63"/>
      <c r="AS212" s="63"/>
      <c r="AT212" s="63"/>
      <c r="AU212" s="63"/>
      <c r="AV212" s="63"/>
      <c r="AW212" s="63"/>
      <c r="AX212" s="63"/>
      <c r="AY212" s="63"/>
      <c r="AZ212" s="63"/>
      <c r="BA212" s="63"/>
      <c r="BB212" s="63"/>
      <c r="BC212" s="63"/>
      <c r="BD212" s="63"/>
      <c r="BE212" s="63"/>
      <c r="BF212" s="63"/>
      <c r="BG212" s="63"/>
      <c r="BH212" s="63"/>
      <c r="BI212" s="63"/>
    </row>
    <row r="213" spans="1:318" s="60" customFormat="1" ht="21" hidden="1">
      <c r="A213" s="59"/>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c r="AA213" s="254"/>
      <c r="AB213" s="254"/>
      <c r="AC213" s="254"/>
      <c r="AD213" s="254"/>
      <c r="AE213" s="254"/>
      <c r="AF213" s="254"/>
      <c r="AG213" s="254"/>
      <c r="AH213" s="254"/>
      <c r="AI213" s="254"/>
      <c r="AJ213" s="254"/>
      <c r="AK213" s="254"/>
      <c r="AL213" s="59"/>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c r="EX213" s="59"/>
      <c r="EY213" s="59"/>
      <c r="EZ213" s="59"/>
      <c r="FA213" s="59"/>
      <c r="FB213" s="59"/>
      <c r="FC213" s="59"/>
      <c r="FD213" s="59"/>
      <c r="FE213" s="59"/>
      <c r="FF213" s="59"/>
      <c r="FG213" s="59"/>
      <c r="FH213" s="59"/>
      <c r="FI213" s="59"/>
      <c r="FJ213" s="59"/>
      <c r="FK213" s="59"/>
      <c r="FL213" s="59"/>
      <c r="FM213" s="59"/>
      <c r="FN213" s="59"/>
      <c r="FO213" s="59"/>
      <c r="FP213" s="59"/>
      <c r="FQ213" s="59"/>
      <c r="FR213" s="59"/>
      <c r="FS213" s="59"/>
      <c r="FT213" s="59"/>
      <c r="FU213" s="59"/>
      <c r="FV213" s="59"/>
      <c r="FW213" s="59"/>
      <c r="FX213" s="59"/>
      <c r="FY213" s="59"/>
      <c r="FZ213" s="59"/>
      <c r="GA213" s="59"/>
      <c r="GB213" s="59"/>
      <c r="GC213" s="59"/>
      <c r="GD213" s="59"/>
      <c r="GE213" s="59"/>
      <c r="GF213" s="59"/>
      <c r="GG213" s="59"/>
      <c r="GH213" s="59"/>
      <c r="GI213" s="59"/>
      <c r="GJ213" s="59"/>
      <c r="GK213" s="59"/>
      <c r="GL213" s="59"/>
      <c r="GM213" s="59"/>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59"/>
      <c r="KR213" s="59"/>
      <c r="KS213" s="59"/>
      <c r="KT213" s="59"/>
      <c r="KU213" s="59"/>
      <c r="KV213" s="59"/>
      <c r="KW213" s="59"/>
      <c r="KX213" s="59"/>
      <c r="KY213" s="59"/>
      <c r="KZ213" s="59"/>
      <c r="LA213" s="59"/>
      <c r="LB213" s="59"/>
      <c r="LC213" s="59"/>
      <c r="LD213" s="59"/>
      <c r="LE213" s="59"/>
      <c r="LF213" s="59"/>
    </row>
    <row r="214" spans="1:318" hidden="1">
      <c r="A214" s="38"/>
      <c r="B214" s="10"/>
      <c r="C214" s="9"/>
      <c r="D214" s="9" t="s">
        <v>42</v>
      </c>
      <c r="E214" s="9" t="s">
        <v>43</v>
      </c>
      <c r="F214" s="9" t="s">
        <v>72</v>
      </c>
      <c r="G214" s="9"/>
      <c r="H214" s="9"/>
      <c r="I214" s="9"/>
      <c r="J214" s="9"/>
      <c r="K214" s="9"/>
      <c r="L214" s="9"/>
      <c r="M214" s="9" t="s">
        <v>51</v>
      </c>
      <c r="N214" s="43"/>
      <c r="O214" s="9"/>
      <c r="P214" s="9" t="s">
        <v>52</v>
      </c>
      <c r="Q214" s="9" t="s">
        <v>73</v>
      </c>
      <c r="R214" s="9" t="s">
        <v>72</v>
      </c>
      <c r="S214" s="9"/>
      <c r="T214" s="9"/>
      <c r="U214" s="9"/>
      <c r="V214" s="9"/>
      <c r="W214" s="9"/>
      <c r="X214" s="9"/>
      <c r="Y214" s="9" t="s">
        <v>51</v>
      </c>
      <c r="Z214" s="43"/>
      <c r="AA214" s="9"/>
      <c r="AB214" s="9" t="s">
        <v>52</v>
      </c>
      <c r="AC214" s="9" t="s">
        <v>73</v>
      </c>
      <c r="AD214" s="9" t="s">
        <v>72</v>
      </c>
      <c r="AE214" s="9"/>
      <c r="AF214" s="9"/>
      <c r="AG214" s="9"/>
      <c r="AH214" s="9"/>
      <c r="AI214" s="9"/>
      <c r="AJ214" s="105"/>
      <c r="AK214" s="9" t="s">
        <v>51</v>
      </c>
      <c r="AL214" s="38"/>
      <c r="AM214" s="63"/>
      <c r="AN214" s="63"/>
      <c r="AO214" s="63"/>
      <c r="AP214" s="63"/>
      <c r="AQ214" s="63"/>
      <c r="AR214" s="63"/>
      <c r="AS214" s="63"/>
      <c r="AT214" s="63"/>
      <c r="AU214" s="63"/>
      <c r="AV214" s="63"/>
      <c r="AW214" s="63"/>
      <c r="AX214" s="63"/>
      <c r="AY214" s="63"/>
      <c r="AZ214" s="63"/>
      <c r="BA214" s="63"/>
      <c r="BB214" s="63"/>
      <c r="BC214" s="63"/>
      <c r="BD214" s="63"/>
      <c r="BE214" s="63"/>
      <c r="BF214" s="63"/>
      <c r="BG214" s="63"/>
      <c r="BH214" s="63"/>
      <c r="BI214" s="63"/>
    </row>
    <row r="215" spans="1:318" ht="3.75" hidden="1" customHeight="1">
      <c r="A215" s="38"/>
      <c r="B215" s="12"/>
      <c r="C215" s="11"/>
      <c r="D215" s="11"/>
      <c r="E215" s="11"/>
      <c r="F215" s="11"/>
      <c r="G215" s="11"/>
      <c r="H215" s="11"/>
      <c r="I215" s="11"/>
      <c r="J215" s="11"/>
      <c r="K215" s="11"/>
      <c r="L215" s="11"/>
      <c r="M215" s="11"/>
      <c r="N215" s="44"/>
      <c r="O215" s="11"/>
      <c r="P215" s="11"/>
      <c r="Q215" s="11"/>
      <c r="R215" s="11"/>
      <c r="S215" s="11"/>
      <c r="T215" s="11"/>
      <c r="U215" s="11"/>
      <c r="V215" s="11"/>
      <c r="W215" s="11"/>
      <c r="X215" s="11"/>
      <c r="Y215" s="11"/>
      <c r="Z215" s="44"/>
      <c r="AA215" s="11"/>
      <c r="AB215" s="11"/>
      <c r="AC215" s="11"/>
      <c r="AD215" s="11"/>
      <c r="AE215" s="11"/>
      <c r="AF215" s="11"/>
      <c r="AG215" s="11"/>
      <c r="AH215" s="11"/>
      <c r="AI215" s="11"/>
      <c r="AJ215" s="106"/>
      <c r="AK215" s="11"/>
      <c r="AL215" s="38"/>
      <c r="AM215" s="63"/>
      <c r="AN215" s="63"/>
      <c r="AO215" s="63"/>
      <c r="AP215" s="63"/>
      <c r="AQ215" s="63"/>
      <c r="AR215" s="63"/>
      <c r="AS215" s="63"/>
      <c r="AT215" s="63"/>
      <c r="AU215" s="63"/>
      <c r="AV215" s="63"/>
      <c r="AW215" s="63"/>
      <c r="AX215" s="63"/>
      <c r="AY215" s="63"/>
      <c r="AZ215" s="63"/>
      <c r="BA215" s="63"/>
      <c r="BB215" s="63"/>
      <c r="BC215" s="63"/>
      <c r="BD215" s="63"/>
      <c r="BE215" s="63"/>
      <c r="BF215" s="63"/>
      <c r="BG215" s="63"/>
      <c r="BH215" s="63"/>
      <c r="BI215" s="63"/>
    </row>
    <row r="216" spans="1:318" hidden="1">
      <c r="A216" s="38"/>
      <c r="B216" s="5"/>
      <c r="C216" s="14" t="s">
        <v>123</v>
      </c>
      <c r="D216" s="55"/>
      <c r="E216" s="55"/>
      <c r="F216" s="55"/>
      <c r="G216" s="55"/>
      <c r="H216" s="55"/>
      <c r="I216" s="55"/>
      <c r="J216" s="55"/>
      <c r="K216" s="55"/>
      <c r="L216" s="55"/>
      <c r="M216" s="56"/>
      <c r="N216" s="42"/>
      <c r="O216" s="14" t="s">
        <v>123</v>
      </c>
      <c r="P216" s="55"/>
      <c r="Q216" s="55"/>
      <c r="R216" s="55"/>
      <c r="S216" s="55"/>
      <c r="T216" s="55"/>
      <c r="U216" s="55"/>
      <c r="V216" s="55"/>
      <c r="W216" s="55"/>
      <c r="X216" s="55"/>
      <c r="Y216" s="56"/>
      <c r="Z216" s="42"/>
      <c r="AA216" s="14" t="s">
        <v>123</v>
      </c>
      <c r="AB216" s="15"/>
      <c r="AC216" s="15"/>
      <c r="AD216" s="15"/>
      <c r="AE216" s="15"/>
      <c r="AF216" s="15"/>
      <c r="AG216" s="15"/>
      <c r="AH216" s="15"/>
      <c r="AI216" s="15"/>
      <c r="AJ216" s="116"/>
      <c r="AK216" s="15"/>
      <c r="AL216" s="38"/>
      <c r="AM216" s="63"/>
      <c r="AN216" s="63"/>
      <c r="AO216" s="63"/>
      <c r="AP216" s="63"/>
      <c r="AQ216" s="63"/>
      <c r="AR216" s="63"/>
      <c r="AS216" s="63"/>
      <c r="AT216" s="63"/>
      <c r="AU216" s="63"/>
      <c r="AV216" s="63"/>
      <c r="AW216" s="63"/>
      <c r="AX216" s="63"/>
      <c r="AY216" s="63"/>
      <c r="AZ216" s="63"/>
      <c r="BA216" s="63"/>
      <c r="BB216" s="63"/>
      <c r="BC216" s="63"/>
      <c r="BD216" s="63"/>
      <c r="BE216" s="63"/>
      <c r="BF216" s="63"/>
      <c r="BG216" s="63"/>
      <c r="BH216" s="63"/>
      <c r="BI216" s="63"/>
    </row>
    <row r="217" spans="1:318" hidden="1">
      <c r="A217" s="38"/>
      <c r="B217" s="5"/>
      <c r="C217" s="14" t="s">
        <v>124</v>
      </c>
      <c r="D217" s="55"/>
      <c r="E217" s="55"/>
      <c r="F217" s="55"/>
      <c r="G217" s="55"/>
      <c r="H217" s="55"/>
      <c r="I217" s="55"/>
      <c r="J217" s="55"/>
      <c r="K217" s="55"/>
      <c r="L217" s="55"/>
      <c r="M217" s="56"/>
      <c r="N217" s="42"/>
      <c r="O217" s="14" t="s">
        <v>124</v>
      </c>
      <c r="P217" s="55"/>
      <c r="Q217" s="55"/>
      <c r="R217" s="55"/>
      <c r="S217" s="55"/>
      <c r="T217" s="55"/>
      <c r="U217" s="55"/>
      <c r="V217" s="55"/>
      <c r="W217" s="55"/>
      <c r="X217" s="55"/>
      <c r="Y217" s="56"/>
      <c r="Z217" s="42"/>
      <c r="AA217" s="14" t="s">
        <v>124</v>
      </c>
      <c r="AB217" s="15"/>
      <c r="AC217" s="15"/>
      <c r="AD217" s="15"/>
      <c r="AE217" s="15"/>
      <c r="AF217" s="15"/>
      <c r="AG217" s="15"/>
      <c r="AH217" s="15"/>
      <c r="AI217" s="15"/>
      <c r="AJ217" s="116"/>
      <c r="AK217" s="15"/>
      <c r="AL217" s="38"/>
      <c r="AM217" s="63"/>
      <c r="AN217" s="63"/>
      <c r="AO217" s="63"/>
      <c r="AP217" s="63"/>
      <c r="AQ217" s="63"/>
      <c r="AR217" s="63"/>
      <c r="AS217" s="63"/>
      <c r="AT217" s="63"/>
      <c r="AU217" s="63"/>
      <c r="AV217" s="63"/>
      <c r="AW217" s="63"/>
      <c r="AX217" s="63"/>
      <c r="AY217" s="63"/>
      <c r="AZ217" s="63"/>
      <c r="BA217" s="63"/>
      <c r="BB217" s="63"/>
      <c r="BC217" s="63"/>
      <c r="BD217" s="63"/>
      <c r="BE217" s="63"/>
      <c r="BF217" s="63"/>
      <c r="BG217" s="63"/>
      <c r="BH217" s="63"/>
      <c r="BI217" s="63"/>
    </row>
    <row r="218" spans="1:318" hidden="1">
      <c r="A218" s="38"/>
      <c r="B218" s="5"/>
      <c r="C218" s="14" t="s">
        <v>125</v>
      </c>
      <c r="D218" s="55"/>
      <c r="E218" s="55"/>
      <c r="F218" s="55"/>
      <c r="G218" s="55"/>
      <c r="H218" s="55"/>
      <c r="I218" s="55"/>
      <c r="J218" s="55"/>
      <c r="K218" s="55"/>
      <c r="L218" s="55"/>
      <c r="M218" s="56"/>
      <c r="N218" s="42"/>
      <c r="O218" s="14" t="s">
        <v>125</v>
      </c>
      <c r="P218" s="55"/>
      <c r="Q218" s="55"/>
      <c r="R218" s="55"/>
      <c r="S218" s="55"/>
      <c r="T218" s="55"/>
      <c r="U218" s="55"/>
      <c r="V218" s="55"/>
      <c r="W218" s="55"/>
      <c r="X218" s="55"/>
      <c r="Y218" s="56"/>
      <c r="Z218" s="42"/>
      <c r="AA218" s="14" t="s">
        <v>125</v>
      </c>
      <c r="AB218" s="15"/>
      <c r="AC218" s="15"/>
      <c r="AD218" s="15"/>
      <c r="AE218" s="15"/>
      <c r="AF218" s="15"/>
      <c r="AG218" s="15"/>
      <c r="AH218" s="15"/>
      <c r="AI218" s="15"/>
      <c r="AJ218" s="116"/>
      <c r="AK218" s="15"/>
      <c r="AL218" s="38"/>
      <c r="AM218" s="63"/>
      <c r="AN218" s="63"/>
      <c r="AO218" s="63"/>
      <c r="AP218" s="63"/>
      <c r="AQ218" s="63"/>
      <c r="AR218" s="63"/>
      <c r="AS218" s="63"/>
      <c r="AT218" s="63"/>
      <c r="AU218" s="63"/>
      <c r="AV218" s="63"/>
      <c r="AW218" s="63"/>
      <c r="AX218" s="63"/>
      <c r="AY218" s="63"/>
      <c r="AZ218" s="63"/>
      <c r="BA218" s="63"/>
      <c r="BB218" s="63"/>
      <c r="BC218" s="63"/>
      <c r="BD218" s="63"/>
      <c r="BE218" s="63"/>
      <c r="BF218" s="63"/>
      <c r="BG218" s="63"/>
      <c r="BH218" s="63"/>
      <c r="BI218" s="63"/>
    </row>
    <row r="219" spans="1:318" hidden="1">
      <c r="A219" s="38"/>
      <c r="B219" s="5"/>
      <c r="C219" s="14" t="s">
        <v>126</v>
      </c>
      <c r="D219" s="55"/>
      <c r="E219" s="55"/>
      <c r="F219" s="55"/>
      <c r="G219" s="55"/>
      <c r="H219" s="55"/>
      <c r="I219" s="55"/>
      <c r="J219" s="55"/>
      <c r="K219" s="55"/>
      <c r="L219" s="55"/>
      <c r="M219" s="56"/>
      <c r="N219" s="42"/>
      <c r="O219" s="14" t="s">
        <v>126</v>
      </c>
      <c r="P219" s="55"/>
      <c r="Q219" s="55"/>
      <c r="R219" s="55"/>
      <c r="S219" s="55"/>
      <c r="T219" s="55"/>
      <c r="U219" s="55"/>
      <c r="V219" s="55"/>
      <c r="W219" s="55"/>
      <c r="X219" s="55"/>
      <c r="Y219" s="56"/>
      <c r="Z219" s="42"/>
      <c r="AA219" s="14" t="s">
        <v>126</v>
      </c>
      <c r="AB219" s="15"/>
      <c r="AC219" s="15"/>
      <c r="AD219" s="15"/>
      <c r="AE219" s="15"/>
      <c r="AF219" s="15"/>
      <c r="AG219" s="15"/>
      <c r="AH219" s="15"/>
      <c r="AI219" s="15"/>
      <c r="AJ219" s="116"/>
      <c r="AK219" s="15"/>
      <c r="AL219" s="38"/>
      <c r="AM219" s="63"/>
      <c r="AN219" s="63"/>
      <c r="AO219" s="63"/>
      <c r="AP219" s="63"/>
      <c r="AQ219" s="63"/>
      <c r="AR219" s="63"/>
      <c r="AS219" s="63"/>
      <c r="AT219" s="63"/>
      <c r="AU219" s="63"/>
      <c r="AV219" s="63"/>
      <c r="AW219" s="63"/>
      <c r="AX219" s="63"/>
      <c r="AY219" s="63"/>
      <c r="AZ219" s="63"/>
      <c r="BA219" s="63"/>
      <c r="BB219" s="63"/>
      <c r="BC219" s="63"/>
      <c r="BD219" s="63"/>
      <c r="BE219" s="63"/>
      <c r="BF219" s="63"/>
      <c r="BG219" s="63"/>
      <c r="BH219" s="63"/>
      <c r="BI219" s="63"/>
    </row>
    <row r="220" spans="1:318" hidden="1">
      <c r="A220" s="38"/>
      <c r="B220" s="5"/>
      <c r="C220" s="14" t="s">
        <v>127</v>
      </c>
      <c r="D220" s="55"/>
      <c r="E220" s="55"/>
      <c r="F220" s="55"/>
      <c r="G220" s="55"/>
      <c r="H220" s="55"/>
      <c r="I220" s="55"/>
      <c r="J220" s="55"/>
      <c r="K220" s="55"/>
      <c r="L220" s="55"/>
      <c r="M220" s="56"/>
      <c r="N220" s="42"/>
      <c r="O220" s="14" t="s">
        <v>127</v>
      </c>
      <c r="P220" s="55"/>
      <c r="Q220" s="55"/>
      <c r="R220" s="55"/>
      <c r="S220" s="55"/>
      <c r="T220" s="55"/>
      <c r="U220" s="55"/>
      <c r="V220" s="55"/>
      <c r="W220" s="55"/>
      <c r="X220" s="55"/>
      <c r="Y220" s="56"/>
      <c r="Z220" s="42"/>
      <c r="AA220" s="14" t="s">
        <v>127</v>
      </c>
      <c r="AB220" s="15"/>
      <c r="AC220" s="15"/>
      <c r="AD220" s="15"/>
      <c r="AE220" s="15"/>
      <c r="AF220" s="15"/>
      <c r="AG220" s="15"/>
      <c r="AH220" s="15"/>
      <c r="AI220" s="15"/>
      <c r="AJ220" s="116"/>
      <c r="AK220" s="15"/>
      <c r="AL220" s="38"/>
      <c r="AM220" s="63"/>
      <c r="AN220" s="63"/>
      <c r="AO220" s="63"/>
      <c r="AP220" s="63"/>
      <c r="AQ220" s="63"/>
      <c r="AR220" s="63"/>
      <c r="AS220" s="63"/>
      <c r="AT220" s="63"/>
      <c r="AU220" s="63"/>
      <c r="AV220" s="63"/>
      <c r="AW220" s="63"/>
      <c r="AX220" s="63"/>
      <c r="AY220" s="63"/>
      <c r="AZ220" s="63"/>
      <c r="BA220" s="63"/>
      <c r="BB220" s="63"/>
      <c r="BC220" s="63"/>
      <c r="BD220" s="63"/>
      <c r="BE220" s="63"/>
      <c r="BF220" s="63"/>
      <c r="BG220" s="63"/>
      <c r="BH220" s="63"/>
      <c r="BI220" s="63"/>
    </row>
    <row r="221" spans="1:318" hidden="1">
      <c r="A221" s="38"/>
      <c r="B221" s="5"/>
      <c r="C221" s="14" t="s">
        <v>128</v>
      </c>
      <c r="D221" s="55"/>
      <c r="E221" s="55"/>
      <c r="F221" s="55"/>
      <c r="G221" s="55"/>
      <c r="H221" s="55"/>
      <c r="I221" s="55"/>
      <c r="J221" s="55"/>
      <c r="K221" s="55"/>
      <c r="L221" s="55"/>
      <c r="M221" s="56"/>
      <c r="N221" s="42"/>
      <c r="O221" s="14" t="s">
        <v>128</v>
      </c>
      <c r="P221" s="55"/>
      <c r="Q221" s="55"/>
      <c r="R221" s="55"/>
      <c r="S221" s="55"/>
      <c r="T221" s="55"/>
      <c r="U221" s="55"/>
      <c r="V221" s="55"/>
      <c r="W221" s="55"/>
      <c r="X221" s="55"/>
      <c r="Y221" s="56"/>
      <c r="Z221" s="42"/>
      <c r="AA221" s="14" t="s">
        <v>128</v>
      </c>
      <c r="AB221" s="15"/>
      <c r="AC221" s="15"/>
      <c r="AD221" s="15"/>
      <c r="AE221" s="15"/>
      <c r="AF221" s="15"/>
      <c r="AG221" s="15"/>
      <c r="AH221" s="15"/>
      <c r="AI221" s="15"/>
      <c r="AJ221" s="116"/>
      <c r="AK221" s="15"/>
      <c r="AL221" s="38"/>
      <c r="AM221" s="63"/>
      <c r="AN221" s="63"/>
      <c r="AO221" s="63"/>
      <c r="AP221" s="63"/>
      <c r="AQ221" s="63"/>
      <c r="AR221" s="63"/>
      <c r="AS221" s="63"/>
      <c r="AT221" s="63"/>
      <c r="AU221" s="63"/>
      <c r="AV221" s="63"/>
      <c r="AW221" s="63"/>
      <c r="AX221" s="63"/>
      <c r="AY221" s="63"/>
      <c r="AZ221" s="63"/>
      <c r="BA221" s="63"/>
      <c r="BB221" s="63"/>
      <c r="BC221" s="63"/>
      <c r="BD221" s="63"/>
      <c r="BE221" s="63"/>
      <c r="BF221" s="63"/>
      <c r="BG221" s="63"/>
      <c r="BH221" s="63"/>
      <c r="BI221" s="63"/>
    </row>
    <row r="222" spans="1:318" hidden="1">
      <c r="A222" s="38"/>
      <c r="B222" s="5"/>
      <c r="C222" s="14" t="s">
        <v>129</v>
      </c>
      <c r="D222" s="55"/>
      <c r="E222" s="55"/>
      <c r="F222" s="55"/>
      <c r="G222" s="55"/>
      <c r="H222" s="55"/>
      <c r="I222" s="55"/>
      <c r="J222" s="55"/>
      <c r="K222" s="55"/>
      <c r="L222" s="55"/>
      <c r="M222" s="56"/>
      <c r="N222" s="42"/>
      <c r="O222" s="14" t="s">
        <v>129</v>
      </c>
      <c r="P222" s="55"/>
      <c r="Q222" s="55"/>
      <c r="R222" s="55"/>
      <c r="S222" s="55"/>
      <c r="T222" s="55"/>
      <c r="U222" s="55"/>
      <c r="V222" s="55"/>
      <c r="W222" s="55"/>
      <c r="X222" s="55"/>
      <c r="Y222" s="56"/>
      <c r="Z222" s="42"/>
      <c r="AA222" s="14" t="s">
        <v>129</v>
      </c>
      <c r="AB222" s="15"/>
      <c r="AC222" s="15"/>
      <c r="AD222" s="15"/>
      <c r="AE222" s="15"/>
      <c r="AF222" s="15"/>
      <c r="AG222" s="15"/>
      <c r="AH222" s="15"/>
      <c r="AI222" s="15"/>
      <c r="AJ222" s="116"/>
      <c r="AK222" s="15"/>
      <c r="AL222" s="38"/>
      <c r="AM222" s="63"/>
      <c r="AN222" s="63"/>
      <c r="AO222" s="63"/>
      <c r="AP222" s="63"/>
      <c r="AQ222" s="63"/>
      <c r="AR222" s="63"/>
      <c r="AS222" s="63"/>
      <c r="AT222" s="63"/>
      <c r="AU222" s="63"/>
      <c r="AV222" s="63"/>
      <c r="AW222" s="63"/>
      <c r="AX222" s="63"/>
      <c r="AY222" s="63"/>
      <c r="AZ222" s="63"/>
      <c r="BA222" s="63"/>
      <c r="BB222" s="63"/>
      <c r="BC222" s="63"/>
      <c r="BD222" s="63"/>
      <c r="BE222" s="63"/>
      <c r="BF222" s="63"/>
      <c r="BG222" s="63"/>
      <c r="BH222" s="63"/>
      <c r="BI222" s="63"/>
    </row>
    <row r="223" spans="1:318" ht="3.75" hidden="1" customHeight="1">
      <c r="A223" s="38"/>
      <c r="B223" s="5"/>
      <c r="C223" s="19"/>
      <c r="D223" s="19"/>
      <c r="E223" s="19"/>
      <c r="F223" s="19"/>
      <c r="G223" s="19"/>
      <c r="H223" s="19"/>
      <c r="I223" s="19"/>
      <c r="J223" s="19"/>
      <c r="K223" s="19"/>
      <c r="L223" s="19"/>
      <c r="M223" s="19"/>
      <c r="N223" s="42"/>
      <c r="O223" s="19"/>
      <c r="P223" s="19"/>
      <c r="Q223" s="19"/>
      <c r="R223" s="19"/>
      <c r="S223" s="19"/>
      <c r="T223" s="19"/>
      <c r="U223" s="19"/>
      <c r="V223" s="19"/>
      <c r="W223" s="19"/>
      <c r="X223" s="19"/>
      <c r="Y223" s="19"/>
      <c r="Z223" s="42"/>
      <c r="AA223" s="19"/>
      <c r="AB223" s="19"/>
      <c r="AC223" s="19"/>
      <c r="AD223" s="19"/>
      <c r="AE223" s="19"/>
      <c r="AF223" s="19"/>
      <c r="AG223" s="19"/>
      <c r="AH223" s="19"/>
      <c r="AI223" s="19"/>
      <c r="AJ223" s="112"/>
      <c r="AK223" s="19"/>
      <c r="AL223" s="38"/>
      <c r="AM223" s="63"/>
      <c r="AN223" s="63"/>
      <c r="AO223" s="63"/>
      <c r="AP223" s="63"/>
      <c r="AQ223" s="63"/>
      <c r="AR223" s="63"/>
      <c r="AS223" s="63"/>
      <c r="AT223" s="63"/>
      <c r="AU223" s="63"/>
      <c r="AV223" s="63"/>
      <c r="AW223" s="63"/>
      <c r="AX223" s="63"/>
      <c r="AY223" s="63"/>
      <c r="AZ223" s="63"/>
      <c r="BA223" s="63"/>
      <c r="BB223" s="63"/>
      <c r="BC223" s="63"/>
      <c r="BD223" s="63"/>
      <c r="BE223" s="63"/>
      <c r="BF223" s="63"/>
      <c r="BG223" s="63"/>
      <c r="BH223" s="63"/>
      <c r="BI223" s="63"/>
    </row>
    <row r="224" spans="1:318" hidden="1">
      <c r="A224" s="38"/>
      <c r="B224" s="5"/>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113"/>
      <c r="AK224" s="42"/>
      <c r="AL224" s="38"/>
      <c r="AM224" s="63"/>
      <c r="AN224" s="63"/>
      <c r="AO224" s="63"/>
      <c r="AP224" s="63"/>
      <c r="AQ224" s="63"/>
      <c r="AR224" s="63"/>
      <c r="AS224" s="63"/>
      <c r="AT224" s="63"/>
      <c r="AU224" s="63"/>
      <c r="AV224" s="63"/>
      <c r="AW224" s="63"/>
      <c r="AX224" s="63"/>
      <c r="AY224" s="63"/>
      <c r="AZ224" s="63"/>
      <c r="BA224" s="63"/>
      <c r="BB224" s="63"/>
      <c r="BC224" s="63"/>
      <c r="BD224" s="63"/>
      <c r="BE224" s="63"/>
      <c r="BF224" s="63"/>
      <c r="BG224" s="63"/>
      <c r="BH224" s="63"/>
      <c r="BI224" s="63"/>
    </row>
    <row r="225" spans="1:61" hidden="1">
      <c r="A225" s="38"/>
      <c r="B225" s="23"/>
      <c r="C225" s="22" t="s">
        <v>60</v>
      </c>
      <c r="D225" s="22" t="e">
        <f>AVERAGE(D216:D222)</f>
        <v>#DIV/0!</v>
      </c>
      <c r="E225" s="22" t="e">
        <f>AVERAGE(E216:E222)</f>
        <v>#DIV/0!</v>
      </c>
      <c r="F225" s="22" t="e">
        <f>AVERAGE(F216:F222)</f>
        <v>#DIV/0!</v>
      </c>
      <c r="G225" s="22"/>
      <c r="H225" s="22"/>
      <c r="I225" s="22"/>
      <c r="J225" s="22"/>
      <c r="K225" s="22"/>
      <c r="L225" s="22"/>
      <c r="M225" s="52"/>
      <c r="N225" s="45"/>
      <c r="O225" s="22" t="s">
        <v>60</v>
      </c>
      <c r="P225" s="22" t="e">
        <f>AVERAGE(P216:P222)</f>
        <v>#DIV/0!</v>
      </c>
      <c r="Q225" s="22" t="e">
        <f>AVERAGE(Q216:Q222)</f>
        <v>#DIV/0!</v>
      </c>
      <c r="R225" s="22" t="e">
        <f>AVERAGE(R216:R222)</f>
        <v>#DIV/0!</v>
      </c>
      <c r="S225" s="22"/>
      <c r="T225" s="22"/>
      <c r="U225" s="22"/>
      <c r="V225" s="22"/>
      <c r="W225" s="22"/>
      <c r="X225" s="22"/>
      <c r="Y225" s="52"/>
      <c r="Z225" s="45"/>
      <c r="AA225" s="22" t="s">
        <v>60</v>
      </c>
      <c r="AB225" s="22" t="e">
        <f>AVERAGE(AB216:AB222)</f>
        <v>#DIV/0!</v>
      </c>
      <c r="AC225" s="22" t="e">
        <f>AVERAGE(AC216:AC222)</f>
        <v>#DIV/0!</v>
      </c>
      <c r="AD225" s="22" t="e">
        <f>AVERAGE(AD216:AD222)</f>
        <v>#DIV/0!</v>
      </c>
      <c r="AE225" s="22"/>
      <c r="AF225" s="22"/>
      <c r="AG225" s="22"/>
      <c r="AH225" s="22"/>
      <c r="AI225" s="22"/>
      <c r="AJ225" s="114"/>
      <c r="AK225" s="52"/>
      <c r="AL225" s="38"/>
      <c r="AM225" s="63"/>
      <c r="AN225" s="63"/>
      <c r="AO225" s="63"/>
      <c r="AP225" s="63"/>
      <c r="AQ225" s="63"/>
      <c r="AR225" s="63"/>
      <c r="AS225" s="63"/>
      <c r="AT225" s="63"/>
      <c r="AU225" s="63"/>
      <c r="AV225" s="63"/>
      <c r="AW225" s="63"/>
      <c r="AX225" s="63"/>
      <c r="AY225" s="63"/>
      <c r="AZ225" s="63"/>
      <c r="BA225" s="63"/>
      <c r="BB225" s="63"/>
      <c r="BC225" s="63"/>
      <c r="BD225" s="63"/>
      <c r="BE225" s="63"/>
      <c r="BF225" s="63"/>
      <c r="BG225" s="63"/>
      <c r="BH225" s="63"/>
      <c r="BI225" s="63"/>
    </row>
    <row r="226" spans="1:61" hidden="1">
      <c r="A226" s="38"/>
      <c r="B226" s="5"/>
      <c r="C226" s="8" t="s">
        <v>88</v>
      </c>
      <c r="D226" s="8">
        <f>SUM(D216:D222)</f>
        <v>0</v>
      </c>
      <c r="E226" s="8">
        <f>SUM(E216:E222)</f>
        <v>0</v>
      </c>
      <c r="F226" s="8">
        <f>SUM(F216:F222)</f>
        <v>0</v>
      </c>
      <c r="G226" s="8"/>
      <c r="H226" s="8"/>
      <c r="I226" s="8"/>
      <c r="J226" s="8"/>
      <c r="K226" s="8"/>
      <c r="L226" s="8"/>
      <c r="M226" s="53"/>
      <c r="N226" s="42"/>
      <c r="O226" s="8" t="s">
        <v>61</v>
      </c>
      <c r="P226" s="8">
        <f>SUM(P216:P222)</f>
        <v>0</v>
      </c>
      <c r="Q226" s="8">
        <f>SUM(Q216:Q222)</f>
        <v>0</v>
      </c>
      <c r="R226" s="8">
        <f>SUM(R216:R222)</f>
        <v>0</v>
      </c>
      <c r="S226" s="8"/>
      <c r="T226" s="8"/>
      <c r="U226" s="8"/>
      <c r="V226" s="8"/>
      <c r="W226" s="8"/>
      <c r="X226" s="8"/>
      <c r="Y226" s="53"/>
      <c r="Z226" s="42"/>
      <c r="AA226" s="8" t="s">
        <v>61</v>
      </c>
      <c r="AB226" s="8">
        <f>SUM(AB216:AB222)</f>
        <v>0</v>
      </c>
      <c r="AC226" s="8">
        <f>SUM(AC216:AC222)</f>
        <v>0</v>
      </c>
      <c r="AD226" s="8">
        <f>SUM(AD216:AD222)</f>
        <v>0</v>
      </c>
      <c r="AE226" s="8"/>
      <c r="AF226" s="8"/>
      <c r="AG226" s="8"/>
      <c r="AH226" s="8"/>
      <c r="AI226" s="8"/>
      <c r="AJ226" s="115"/>
      <c r="AK226" s="53"/>
      <c r="AL226" s="38"/>
      <c r="AM226" s="63"/>
      <c r="AN226" s="63"/>
      <c r="AO226" s="63"/>
      <c r="AP226" s="63"/>
      <c r="AQ226" s="63"/>
      <c r="AR226" s="63"/>
      <c r="AS226" s="63"/>
      <c r="AT226" s="63"/>
      <c r="AU226" s="63"/>
      <c r="AV226" s="63"/>
      <c r="AW226" s="63"/>
      <c r="AX226" s="63"/>
      <c r="AY226" s="63"/>
      <c r="AZ226" s="63"/>
      <c r="BA226" s="63"/>
      <c r="BB226" s="63"/>
      <c r="BC226" s="63"/>
      <c r="BD226" s="63"/>
      <c r="BE226" s="63"/>
      <c r="BF226" s="63"/>
      <c r="BG226" s="63"/>
      <c r="BH226" s="63"/>
      <c r="BI226" s="63"/>
    </row>
    <row r="227" spans="1:61" hidden="1">
      <c r="A227" s="38"/>
      <c r="B227" s="29"/>
      <c r="C227" s="38"/>
      <c r="D227" s="255" t="s">
        <v>62</v>
      </c>
      <c r="E227" s="256"/>
      <c r="F227" s="256"/>
      <c r="G227" s="188"/>
      <c r="H227" s="188"/>
      <c r="I227" s="188"/>
      <c r="J227" s="188"/>
      <c r="K227" s="188"/>
      <c r="L227" s="188"/>
      <c r="M227" s="35" t="e">
        <f>IF((SUM(D$216:F$222) / (3*COUNT(D$216:F$222))) &gt;= 0.65, "YES", "NO")</f>
        <v>#DIV/0!</v>
      </c>
      <c r="N227" s="42"/>
      <c r="O227" s="38"/>
      <c r="P227" s="255" t="s">
        <v>62</v>
      </c>
      <c r="Q227" s="256"/>
      <c r="R227" s="256"/>
      <c r="S227" s="188"/>
      <c r="T227" s="188"/>
      <c r="U227" s="188"/>
      <c r="V227" s="188"/>
      <c r="W227" s="188"/>
      <c r="X227" s="188"/>
      <c r="Y227" s="35" t="e">
        <f>IF((SUM(P$216:R$222) / (3*COUNT(P$216:R$222))) &gt;= 0.65, "YES", "NO")</f>
        <v>#DIV/0!</v>
      </c>
      <c r="Z227" s="42"/>
      <c r="AA227" s="38"/>
      <c r="AB227" s="255" t="s">
        <v>62</v>
      </c>
      <c r="AC227" s="256"/>
      <c r="AD227" s="256"/>
      <c r="AE227" s="188"/>
      <c r="AF227" s="188"/>
      <c r="AG227" s="188"/>
      <c r="AH227" s="188"/>
      <c r="AI227" s="188"/>
      <c r="AJ227" s="117"/>
      <c r="AK227" s="35" t="e">
        <f>IF((SUM(AB$216:AD$222) / (3*COUNT(AB$216:AD$222))) &gt;= 0.65, "YES", "NO")</f>
        <v>#DIV/0!</v>
      </c>
      <c r="AL227" s="38"/>
      <c r="AM227" s="63"/>
      <c r="AN227" s="63"/>
      <c r="AO227" s="63"/>
      <c r="AP227" s="63"/>
      <c r="AQ227" s="63"/>
      <c r="AR227" s="63"/>
      <c r="AS227" s="63"/>
      <c r="AT227" s="63"/>
      <c r="AU227" s="63"/>
      <c r="AV227" s="63"/>
      <c r="AW227" s="63"/>
      <c r="AX227" s="63"/>
      <c r="AY227" s="63"/>
      <c r="AZ227" s="63"/>
      <c r="BA227" s="63"/>
      <c r="BB227" s="63"/>
      <c r="BC227" s="63"/>
      <c r="BD227" s="63"/>
      <c r="BE227" s="63"/>
      <c r="BF227" s="63"/>
      <c r="BG227" s="63"/>
      <c r="BH227" s="63"/>
      <c r="BI227" s="63"/>
    </row>
    <row r="228" spans="1:61" hidden="1">
      <c r="A228" s="38"/>
      <c r="B228" s="29"/>
      <c r="C228" s="38"/>
      <c r="D228" s="257" t="s">
        <v>63</v>
      </c>
      <c r="E228" s="258"/>
      <c r="F228" s="258"/>
      <c r="G228" s="7"/>
      <c r="H228" s="7"/>
      <c r="I228" s="7"/>
      <c r="J228" s="7"/>
      <c r="K228" s="7"/>
      <c r="L228" s="7"/>
      <c r="M228" s="36" t="e">
        <f>IF((SUM(D$216:F$222) / (3*COUNT(D$216:F$222))) &gt; 0.7, "YES", "NO")</f>
        <v>#DIV/0!</v>
      </c>
      <c r="N228" s="38"/>
      <c r="O228" s="38"/>
      <c r="P228" s="257" t="s">
        <v>63</v>
      </c>
      <c r="Q228" s="258"/>
      <c r="R228" s="258"/>
      <c r="S228" s="7"/>
      <c r="T228" s="7"/>
      <c r="U228" s="7"/>
      <c r="V228" s="7"/>
      <c r="W228" s="7"/>
      <c r="X228" s="7"/>
      <c r="Y228" s="36" t="e">
        <f>IF((SUM(P$216:R$222) / (3*COUNT(P$216:R$222))) &gt; 0.7, "YES", "NO")</f>
        <v>#DIV/0!</v>
      </c>
      <c r="Z228" s="38"/>
      <c r="AA228" s="38"/>
      <c r="AB228" s="257" t="s">
        <v>63</v>
      </c>
      <c r="AC228" s="258"/>
      <c r="AD228" s="258"/>
      <c r="AE228" s="7"/>
      <c r="AF228" s="7"/>
      <c r="AG228" s="7"/>
      <c r="AH228" s="7"/>
      <c r="AI228" s="7"/>
      <c r="AJ228" s="108"/>
      <c r="AK228" s="36" t="e">
        <f>IF((SUM(AB$216:AD$222) / (3*COUNT(AB$216:AD$222))) &gt; 0.7, "YES", "NO")</f>
        <v>#DIV/0!</v>
      </c>
      <c r="AL228" s="38"/>
      <c r="AM228" s="63"/>
      <c r="AN228" s="63"/>
      <c r="AO228" s="63"/>
      <c r="AP228" s="63"/>
      <c r="AQ228" s="63"/>
      <c r="AR228" s="63"/>
      <c r="AS228" s="63"/>
      <c r="AT228" s="63"/>
      <c r="AU228" s="63"/>
      <c r="AV228" s="63"/>
      <c r="AW228" s="63"/>
      <c r="AX228" s="63"/>
      <c r="AY228" s="63"/>
      <c r="AZ228" s="63"/>
      <c r="BA228" s="63"/>
      <c r="BB228" s="63"/>
      <c r="BC228" s="63"/>
      <c r="BD228" s="63"/>
      <c r="BE228" s="63"/>
      <c r="BF228" s="63"/>
      <c r="BG228" s="63"/>
      <c r="BH228" s="63"/>
      <c r="BI228" s="63"/>
    </row>
    <row r="229" spans="1:61" hidden="1">
      <c r="A229" s="38"/>
      <c r="B229" s="29"/>
      <c r="C229" s="38"/>
      <c r="D229" s="257" t="s">
        <v>64</v>
      </c>
      <c r="E229" s="258"/>
      <c r="F229" s="258"/>
      <c r="G229" s="7"/>
      <c r="H229" s="7"/>
      <c r="I229" s="7"/>
      <c r="J229" s="7"/>
      <c r="K229" s="7"/>
      <c r="L229" s="7"/>
      <c r="M229" s="36" t="e">
        <f>IF((SUM(D$216:F$222) / (3*COUNT(D$216:F$222))) &gt; 0.8, "YES", "NO")</f>
        <v>#DIV/0!</v>
      </c>
      <c r="N229" s="38"/>
      <c r="O229" s="38"/>
      <c r="P229" s="257" t="s">
        <v>64</v>
      </c>
      <c r="Q229" s="258"/>
      <c r="R229" s="258"/>
      <c r="S229" s="7"/>
      <c r="T229" s="7"/>
      <c r="U229" s="7"/>
      <c r="V229" s="7"/>
      <c r="W229" s="7"/>
      <c r="X229" s="7"/>
      <c r="Y229" s="36" t="e">
        <f>IF((SUM(P$216:R$222) / (3*COUNT(P$216:R$222))) &gt; 0.8, "YES", "NO")</f>
        <v>#DIV/0!</v>
      </c>
      <c r="Z229" s="38"/>
      <c r="AA229" s="38"/>
      <c r="AB229" s="257" t="s">
        <v>64</v>
      </c>
      <c r="AC229" s="258"/>
      <c r="AD229" s="258"/>
      <c r="AE229" s="7"/>
      <c r="AF229" s="7"/>
      <c r="AG229" s="7"/>
      <c r="AH229" s="7"/>
      <c r="AI229" s="7"/>
      <c r="AJ229" s="108"/>
      <c r="AK229" s="36" t="e">
        <f>IF((SUM(AB$216:AD$222) / (3*COUNT(AB$216:AD$222))) &gt; 0.8, "YES", "NO")</f>
        <v>#DIV/0!</v>
      </c>
      <c r="AL229" s="38"/>
      <c r="AM229" s="63"/>
      <c r="AN229" s="63"/>
      <c r="AO229" s="63"/>
      <c r="AP229" s="63"/>
      <c r="AQ229" s="63"/>
      <c r="AR229" s="63"/>
      <c r="AS229" s="63"/>
      <c r="AT229" s="63"/>
      <c r="AU229" s="63"/>
      <c r="AV229" s="63"/>
      <c r="AW229" s="63"/>
      <c r="AX229" s="63"/>
      <c r="AY229" s="63"/>
      <c r="AZ229" s="63"/>
      <c r="BA229" s="63"/>
      <c r="BB229" s="63"/>
      <c r="BC229" s="63"/>
      <c r="BD229" s="63"/>
      <c r="BE229" s="63"/>
      <c r="BF229" s="63"/>
      <c r="BG229" s="63"/>
      <c r="BH229" s="63"/>
      <c r="BI229" s="63"/>
    </row>
    <row r="230" spans="1:61" ht="15.75" hidden="1" thickBot="1">
      <c r="A230" s="38"/>
      <c r="B230" s="29"/>
      <c r="C230" s="38"/>
      <c r="D230" s="259" t="s">
        <v>65</v>
      </c>
      <c r="E230" s="260"/>
      <c r="F230" s="260"/>
      <c r="G230" s="189"/>
      <c r="H230" s="189"/>
      <c r="I230" s="189"/>
      <c r="J230" s="189"/>
      <c r="K230" s="189"/>
      <c r="L230" s="189"/>
      <c r="M230" s="37" t="e">
        <f>IF((SUM(D$216:F$222) / (3*COUNT(D$216:F$222))) &gt; 0.8, "YES", "NO")</f>
        <v>#DIV/0!</v>
      </c>
      <c r="N230" s="38"/>
      <c r="O230" s="38"/>
      <c r="P230" s="259" t="s">
        <v>65</v>
      </c>
      <c r="Q230" s="260"/>
      <c r="R230" s="260"/>
      <c r="S230" s="189"/>
      <c r="T230" s="189"/>
      <c r="U230" s="189"/>
      <c r="V230" s="189"/>
      <c r="W230" s="189"/>
      <c r="X230" s="189"/>
      <c r="Y230" s="37" t="e">
        <f>IF((SUM(P$216:R$222) / (3*COUNT(P$216:R$222))) &gt; 0.8, "YES", "NO")</f>
        <v>#DIV/0!</v>
      </c>
      <c r="Z230" s="38"/>
      <c r="AA230" s="38"/>
      <c r="AB230" s="259" t="s">
        <v>65</v>
      </c>
      <c r="AC230" s="260"/>
      <c r="AD230" s="260"/>
      <c r="AE230" s="189"/>
      <c r="AF230" s="189"/>
      <c r="AG230" s="189"/>
      <c r="AH230" s="189"/>
      <c r="AI230" s="189"/>
      <c r="AJ230" s="118"/>
      <c r="AK230" s="37" t="e">
        <f>IF((SUM(AB$216:AD$222) / (3*COUNT(AB$216:AD$222))) &gt; 0.8, "YES", "NO")</f>
        <v>#DIV/0!</v>
      </c>
      <c r="AL230" s="38"/>
      <c r="AM230" s="63"/>
      <c r="AN230" s="63"/>
      <c r="AO230" s="63"/>
      <c r="AP230" s="63"/>
      <c r="AQ230" s="63"/>
      <c r="AR230" s="63"/>
      <c r="AS230" s="63"/>
      <c r="AT230" s="63"/>
      <c r="AU230" s="63"/>
      <c r="AV230" s="63"/>
      <c r="AW230" s="63"/>
      <c r="AX230" s="63"/>
      <c r="AY230" s="63"/>
      <c r="AZ230" s="63"/>
      <c r="BA230" s="63"/>
      <c r="BB230" s="63"/>
      <c r="BC230" s="63"/>
      <c r="BD230" s="63"/>
      <c r="BE230" s="63"/>
      <c r="BF230" s="63"/>
      <c r="BG230" s="63"/>
      <c r="BH230" s="63"/>
      <c r="BI230" s="63"/>
    </row>
    <row r="231" spans="1:61" s="38" customFormat="1">
      <c r="O231" s="40"/>
      <c r="AA231" s="40"/>
      <c r="AJ231" s="110"/>
    </row>
    <row r="232" spans="1:61" s="38" customFormat="1">
      <c r="O232" s="40"/>
      <c r="AA232" s="40"/>
      <c r="AJ232" s="110"/>
    </row>
    <row r="233" spans="1:61" s="38" customFormat="1">
      <c r="O233" s="40"/>
      <c r="AA233" s="40"/>
      <c r="AJ233" s="110"/>
    </row>
    <row r="234" spans="1:61" s="38" customFormat="1">
      <c r="O234" s="40"/>
      <c r="AA234" s="40"/>
      <c r="AJ234" s="110"/>
    </row>
    <row r="235" spans="1:61" s="38" customFormat="1">
      <c r="O235" s="40"/>
      <c r="AA235" s="40"/>
      <c r="AJ235" s="110"/>
    </row>
    <row r="236" spans="1:61" s="38" customFormat="1">
      <c r="O236" s="40"/>
      <c r="AA236" s="40"/>
      <c r="AJ236" s="110"/>
    </row>
    <row r="237" spans="1:61" s="38" customFormat="1">
      <c r="O237" s="40"/>
      <c r="AA237" s="40"/>
      <c r="AJ237" s="110"/>
    </row>
    <row r="238" spans="1:61" s="38" customFormat="1">
      <c r="O238" s="40"/>
      <c r="AA238" s="40"/>
      <c r="AJ238" s="110"/>
    </row>
    <row r="239" spans="1:61" s="38" customFormat="1">
      <c r="O239" s="40"/>
      <c r="AA239" s="40"/>
      <c r="AJ239" s="110"/>
    </row>
    <row r="240" spans="1:61" s="38" customFormat="1">
      <c r="O240" s="40"/>
      <c r="AA240" s="40"/>
      <c r="AJ240" s="110"/>
    </row>
    <row r="241" spans="15:36" s="38" customFormat="1">
      <c r="O241" s="40"/>
      <c r="AA241" s="40"/>
      <c r="AJ241" s="110"/>
    </row>
    <row r="242" spans="15:36" s="38" customFormat="1">
      <c r="O242" s="40"/>
      <c r="AA242" s="40"/>
      <c r="AJ242" s="110"/>
    </row>
    <row r="243" spans="15:36" s="38" customFormat="1">
      <c r="O243" s="40"/>
      <c r="AA243" s="40"/>
      <c r="AJ243" s="110"/>
    </row>
    <row r="244" spans="15:36" s="38" customFormat="1">
      <c r="O244" s="40"/>
      <c r="AA244" s="40"/>
      <c r="AJ244" s="110"/>
    </row>
    <row r="245" spans="15:36" s="38" customFormat="1">
      <c r="O245" s="40"/>
      <c r="AA245" s="40"/>
      <c r="AJ245" s="110"/>
    </row>
    <row r="246" spans="15:36" s="38" customFormat="1">
      <c r="O246" s="40"/>
      <c r="AA246" s="40"/>
      <c r="AJ246" s="110"/>
    </row>
    <row r="247" spans="15:36" s="38" customFormat="1">
      <c r="O247" s="40"/>
      <c r="AA247" s="40"/>
      <c r="AJ247" s="110"/>
    </row>
    <row r="248" spans="15:36" s="38" customFormat="1">
      <c r="O248" s="40"/>
      <c r="AA248" s="40"/>
      <c r="AJ248" s="110"/>
    </row>
    <row r="249" spans="15:36" s="38" customFormat="1">
      <c r="O249" s="40"/>
      <c r="AA249" s="40"/>
      <c r="AJ249" s="110"/>
    </row>
    <row r="250" spans="15:36" s="38" customFormat="1">
      <c r="O250" s="40"/>
      <c r="AA250" s="40"/>
      <c r="AJ250" s="110"/>
    </row>
    <row r="251" spans="15:36" s="38" customFormat="1">
      <c r="O251" s="40"/>
      <c r="AA251" s="40"/>
      <c r="AJ251" s="110"/>
    </row>
    <row r="252" spans="15:36" s="38" customFormat="1">
      <c r="O252" s="40"/>
      <c r="AA252" s="40"/>
      <c r="AJ252" s="110"/>
    </row>
    <row r="253" spans="15:36" s="38" customFormat="1">
      <c r="O253" s="40"/>
      <c r="AA253" s="40"/>
      <c r="AJ253" s="110"/>
    </row>
    <row r="254" spans="15:36" s="38" customFormat="1">
      <c r="O254" s="40"/>
      <c r="AA254" s="40"/>
      <c r="AJ254" s="110"/>
    </row>
    <row r="255" spans="15:36" s="38" customFormat="1">
      <c r="O255" s="40"/>
      <c r="AA255" s="40"/>
      <c r="AJ255" s="110"/>
    </row>
    <row r="256" spans="15:36" s="38" customFormat="1">
      <c r="O256" s="40"/>
      <c r="AA256" s="40"/>
      <c r="AJ256" s="110"/>
    </row>
    <row r="257" spans="15:36" s="38" customFormat="1">
      <c r="O257" s="40"/>
      <c r="AA257" s="40"/>
      <c r="AJ257" s="110"/>
    </row>
    <row r="258" spans="15:36" s="38" customFormat="1">
      <c r="O258" s="40"/>
      <c r="AA258" s="40"/>
      <c r="AJ258" s="110"/>
    </row>
    <row r="259" spans="15:36" s="38" customFormat="1">
      <c r="O259" s="40"/>
      <c r="AA259" s="40"/>
      <c r="AJ259" s="110"/>
    </row>
    <row r="260" spans="15:36" s="38" customFormat="1">
      <c r="O260" s="40"/>
      <c r="AA260" s="40"/>
      <c r="AJ260" s="110"/>
    </row>
    <row r="261" spans="15:36" s="38" customFormat="1">
      <c r="O261" s="40"/>
      <c r="AA261" s="40"/>
      <c r="AJ261" s="110"/>
    </row>
    <row r="262" spans="15:36" s="38" customFormat="1">
      <c r="O262" s="40"/>
      <c r="AA262" s="40"/>
      <c r="AJ262" s="110"/>
    </row>
    <row r="263" spans="15:36" s="38" customFormat="1">
      <c r="O263" s="40"/>
      <c r="AA263" s="40"/>
      <c r="AJ263" s="110"/>
    </row>
    <row r="264" spans="15:36" s="38" customFormat="1">
      <c r="O264" s="40"/>
      <c r="AA264" s="40"/>
      <c r="AJ264" s="110"/>
    </row>
    <row r="265" spans="15:36" s="38" customFormat="1">
      <c r="O265" s="40"/>
      <c r="AA265" s="40"/>
      <c r="AJ265" s="110"/>
    </row>
    <row r="266" spans="15:36" s="38" customFormat="1">
      <c r="O266" s="40"/>
      <c r="AA266" s="40"/>
      <c r="AJ266" s="110"/>
    </row>
    <row r="267" spans="15:36" s="38" customFormat="1">
      <c r="O267" s="40"/>
      <c r="AA267" s="40"/>
      <c r="AJ267" s="110"/>
    </row>
    <row r="268" spans="15:36" s="38" customFormat="1">
      <c r="O268" s="40"/>
      <c r="AA268" s="40"/>
      <c r="AJ268" s="110"/>
    </row>
    <row r="269" spans="15:36" s="38" customFormat="1">
      <c r="O269" s="40"/>
      <c r="AA269" s="40"/>
      <c r="AJ269" s="110"/>
    </row>
    <row r="270" spans="15:36" s="38" customFormat="1">
      <c r="O270" s="40"/>
      <c r="AA270" s="40"/>
      <c r="AJ270" s="110"/>
    </row>
    <row r="271" spans="15:36" s="38" customFormat="1">
      <c r="O271" s="40"/>
      <c r="AA271" s="40"/>
      <c r="AJ271" s="110"/>
    </row>
    <row r="272" spans="15:36" s="38" customFormat="1">
      <c r="O272" s="40"/>
      <c r="AA272" s="40"/>
      <c r="AJ272" s="110"/>
    </row>
    <row r="273" spans="15:36" s="38" customFormat="1">
      <c r="O273" s="40"/>
      <c r="AA273" s="40"/>
      <c r="AJ273" s="110"/>
    </row>
    <row r="274" spans="15:36" s="38" customFormat="1">
      <c r="O274" s="40"/>
      <c r="AA274" s="40"/>
      <c r="AJ274" s="110"/>
    </row>
    <row r="275" spans="15:36" s="38" customFormat="1">
      <c r="O275" s="40"/>
      <c r="AA275" s="40"/>
      <c r="AJ275" s="110"/>
    </row>
    <row r="276" spans="15:36" s="38" customFormat="1">
      <c r="O276" s="40"/>
      <c r="AA276" s="40"/>
      <c r="AJ276" s="110"/>
    </row>
    <row r="277" spans="15:36" s="38" customFormat="1">
      <c r="O277" s="40"/>
      <c r="AA277" s="40"/>
      <c r="AJ277" s="110"/>
    </row>
    <row r="278" spans="15:36" s="38" customFormat="1">
      <c r="O278" s="40"/>
      <c r="AA278" s="40"/>
      <c r="AJ278" s="110"/>
    </row>
    <row r="279" spans="15:36" s="38" customFormat="1">
      <c r="O279" s="40"/>
      <c r="AA279" s="40"/>
      <c r="AJ279" s="110"/>
    </row>
    <row r="280" spans="15:36" s="38" customFormat="1">
      <c r="O280" s="40"/>
      <c r="AA280" s="40"/>
      <c r="AJ280" s="110"/>
    </row>
    <row r="281" spans="15:36" s="38" customFormat="1">
      <c r="O281" s="40"/>
      <c r="AA281" s="40"/>
      <c r="AJ281" s="110"/>
    </row>
    <row r="282" spans="15:36" s="38" customFormat="1">
      <c r="O282" s="40"/>
      <c r="AA282" s="40"/>
      <c r="AJ282" s="110"/>
    </row>
    <row r="283" spans="15:36" s="38" customFormat="1">
      <c r="O283" s="40"/>
      <c r="AA283" s="40"/>
      <c r="AJ283" s="110"/>
    </row>
    <row r="284" spans="15:36" s="38" customFormat="1">
      <c r="O284" s="40"/>
      <c r="AA284" s="40"/>
      <c r="AJ284" s="110"/>
    </row>
    <row r="285" spans="15:36" s="38" customFormat="1">
      <c r="O285" s="40"/>
      <c r="AA285" s="40"/>
      <c r="AJ285" s="110"/>
    </row>
    <row r="286" spans="15:36" s="38" customFormat="1">
      <c r="O286" s="40"/>
      <c r="AA286" s="40"/>
      <c r="AJ286" s="110"/>
    </row>
    <row r="287" spans="15:36" s="38" customFormat="1">
      <c r="O287" s="40"/>
      <c r="AA287" s="40"/>
      <c r="AJ287" s="110"/>
    </row>
    <row r="288" spans="15:36" s="38" customFormat="1">
      <c r="O288" s="40"/>
      <c r="AA288" s="40"/>
      <c r="AJ288" s="110"/>
    </row>
    <row r="289" spans="15:36" s="38" customFormat="1">
      <c r="O289" s="40"/>
      <c r="AA289" s="40"/>
      <c r="AJ289" s="110"/>
    </row>
    <row r="290" spans="15:36" s="38" customFormat="1">
      <c r="O290" s="40"/>
      <c r="AA290" s="40"/>
      <c r="AJ290" s="110"/>
    </row>
    <row r="291" spans="15:36" s="38" customFormat="1">
      <c r="O291" s="40"/>
      <c r="AA291" s="40"/>
      <c r="AJ291" s="110"/>
    </row>
    <row r="292" spans="15:36" s="38" customFormat="1">
      <c r="O292" s="40"/>
      <c r="AA292" s="40"/>
      <c r="AJ292" s="110"/>
    </row>
    <row r="293" spans="15:36" s="38" customFormat="1">
      <c r="O293" s="40"/>
      <c r="AA293" s="40"/>
      <c r="AJ293" s="110"/>
    </row>
    <row r="294" spans="15:36" s="38" customFormat="1">
      <c r="O294" s="40"/>
      <c r="AA294" s="40"/>
      <c r="AJ294" s="110"/>
    </row>
    <row r="295" spans="15:36" s="38" customFormat="1">
      <c r="O295" s="40"/>
      <c r="AA295" s="40"/>
      <c r="AJ295" s="110"/>
    </row>
    <row r="296" spans="15:36" s="38" customFormat="1">
      <c r="O296" s="40"/>
      <c r="AA296" s="40"/>
      <c r="AJ296" s="110"/>
    </row>
    <row r="297" spans="15:36" s="38" customFormat="1">
      <c r="O297" s="40"/>
      <c r="AA297" s="40"/>
      <c r="AJ297" s="110"/>
    </row>
    <row r="298" spans="15:36" s="38" customFormat="1">
      <c r="O298" s="40"/>
      <c r="AA298" s="40"/>
      <c r="AJ298" s="110"/>
    </row>
    <row r="299" spans="15:36" s="38" customFormat="1">
      <c r="O299" s="40"/>
      <c r="AA299" s="40"/>
      <c r="AJ299" s="110"/>
    </row>
    <row r="300" spans="15:36" s="38" customFormat="1">
      <c r="O300" s="40"/>
      <c r="AA300" s="40"/>
      <c r="AJ300" s="110"/>
    </row>
    <row r="301" spans="15:36" s="38" customFormat="1">
      <c r="O301" s="40"/>
      <c r="AA301" s="40"/>
      <c r="AJ301" s="110"/>
    </row>
    <row r="302" spans="15:36" s="38" customFormat="1">
      <c r="O302" s="40"/>
      <c r="AA302" s="40"/>
      <c r="AJ302" s="110"/>
    </row>
    <row r="303" spans="15:36" s="38" customFormat="1">
      <c r="O303" s="40"/>
      <c r="AA303" s="40"/>
      <c r="AJ303" s="110"/>
    </row>
    <row r="304" spans="15:36" s="38" customFormat="1">
      <c r="O304" s="40"/>
      <c r="AA304" s="40"/>
      <c r="AJ304" s="110"/>
    </row>
    <row r="305" spans="15:36" s="38" customFormat="1">
      <c r="O305" s="40"/>
      <c r="AA305" s="40"/>
      <c r="AJ305" s="110"/>
    </row>
    <row r="306" spans="15:36" s="38" customFormat="1">
      <c r="O306" s="40"/>
      <c r="AA306" s="40"/>
      <c r="AJ306" s="110"/>
    </row>
    <row r="307" spans="15:36" s="38" customFormat="1">
      <c r="O307" s="40"/>
      <c r="AA307" s="40"/>
      <c r="AJ307" s="110"/>
    </row>
    <row r="308" spans="15:36" s="38" customFormat="1">
      <c r="O308" s="40"/>
      <c r="AA308" s="40"/>
      <c r="AJ308" s="110"/>
    </row>
    <row r="309" spans="15:36" s="38" customFormat="1">
      <c r="O309" s="40"/>
      <c r="AA309" s="40"/>
      <c r="AJ309" s="110"/>
    </row>
    <row r="310" spans="15:36" s="38" customFormat="1">
      <c r="O310" s="40"/>
      <c r="AA310" s="40"/>
      <c r="AJ310" s="110"/>
    </row>
    <row r="311" spans="15:36" s="38" customFormat="1">
      <c r="O311" s="40"/>
      <c r="AA311" s="40"/>
      <c r="AJ311" s="110"/>
    </row>
    <row r="312" spans="15:36" s="38" customFormat="1">
      <c r="O312" s="40"/>
      <c r="AA312" s="40"/>
      <c r="AJ312" s="110"/>
    </row>
    <row r="313" spans="15:36" s="38" customFormat="1">
      <c r="O313" s="40"/>
      <c r="AA313" s="40"/>
      <c r="AJ313" s="110"/>
    </row>
    <row r="314" spans="15:36" s="38" customFormat="1">
      <c r="O314" s="40"/>
      <c r="AA314" s="40"/>
      <c r="AJ314" s="110"/>
    </row>
    <row r="315" spans="15:36" s="38" customFormat="1">
      <c r="O315" s="40"/>
      <c r="AA315" s="40"/>
      <c r="AJ315" s="110"/>
    </row>
    <row r="316" spans="15:36" s="38" customFormat="1">
      <c r="O316" s="40"/>
      <c r="AA316" s="40"/>
      <c r="AJ316" s="110"/>
    </row>
    <row r="317" spans="15:36" s="38" customFormat="1">
      <c r="O317" s="40"/>
      <c r="AA317" s="40"/>
      <c r="AJ317" s="110"/>
    </row>
    <row r="318" spans="15:36" s="38" customFormat="1">
      <c r="O318" s="40"/>
      <c r="AA318" s="40"/>
      <c r="AJ318" s="110"/>
    </row>
    <row r="319" spans="15:36" s="38" customFormat="1">
      <c r="O319" s="40"/>
      <c r="AA319" s="40"/>
      <c r="AJ319" s="110"/>
    </row>
    <row r="320" spans="15:36" s="38" customFormat="1">
      <c r="O320" s="40"/>
      <c r="AA320" s="40"/>
      <c r="AJ320" s="110"/>
    </row>
    <row r="321" spans="15:36" s="38" customFormat="1">
      <c r="O321" s="40"/>
      <c r="AA321" s="40"/>
      <c r="AJ321" s="110"/>
    </row>
    <row r="322" spans="15:36" s="38" customFormat="1">
      <c r="O322" s="40"/>
      <c r="AA322" s="40"/>
      <c r="AJ322" s="110"/>
    </row>
    <row r="323" spans="15:36" s="38" customFormat="1">
      <c r="O323" s="40"/>
      <c r="AA323" s="40"/>
      <c r="AJ323" s="110"/>
    </row>
    <row r="324" spans="15:36" s="38" customFormat="1">
      <c r="O324" s="40"/>
      <c r="AA324" s="40"/>
      <c r="AJ324" s="110"/>
    </row>
    <row r="325" spans="15:36" s="38" customFormat="1">
      <c r="O325" s="40"/>
      <c r="AA325" s="40"/>
      <c r="AJ325" s="110"/>
    </row>
    <row r="326" spans="15:36" s="38" customFormat="1">
      <c r="O326" s="40"/>
      <c r="AA326" s="40"/>
      <c r="AJ326" s="110"/>
    </row>
    <row r="327" spans="15:36" s="38" customFormat="1">
      <c r="O327" s="40"/>
      <c r="AA327" s="40"/>
      <c r="AJ327" s="110"/>
    </row>
    <row r="328" spans="15:36" s="38" customFormat="1">
      <c r="O328" s="40"/>
      <c r="AA328" s="40"/>
      <c r="AJ328" s="110"/>
    </row>
    <row r="329" spans="15:36" s="38" customFormat="1">
      <c r="O329" s="40"/>
      <c r="AA329" s="40"/>
      <c r="AJ329" s="110"/>
    </row>
    <row r="330" spans="15:36" s="38" customFormat="1">
      <c r="O330" s="40"/>
      <c r="AA330" s="40"/>
      <c r="AJ330" s="110"/>
    </row>
    <row r="331" spans="15:36" s="38" customFormat="1">
      <c r="O331" s="40"/>
      <c r="AA331" s="40"/>
      <c r="AJ331" s="110"/>
    </row>
    <row r="332" spans="15:36" s="38" customFormat="1">
      <c r="O332" s="40"/>
      <c r="AA332" s="40"/>
      <c r="AJ332" s="110"/>
    </row>
    <row r="333" spans="15:36" s="38" customFormat="1">
      <c r="O333" s="40"/>
      <c r="AA333" s="40"/>
      <c r="AJ333" s="110"/>
    </row>
    <row r="334" spans="15:36" s="38" customFormat="1">
      <c r="O334" s="40"/>
      <c r="AA334" s="40"/>
      <c r="AJ334" s="110"/>
    </row>
    <row r="335" spans="15:36" s="38" customFormat="1">
      <c r="O335" s="40"/>
      <c r="AA335" s="40"/>
      <c r="AJ335" s="110"/>
    </row>
    <row r="336" spans="15:36" s="38" customFormat="1">
      <c r="O336" s="40"/>
      <c r="AA336" s="40"/>
      <c r="AJ336" s="110"/>
    </row>
    <row r="337" spans="15:36" s="38" customFormat="1">
      <c r="O337" s="40"/>
      <c r="AA337" s="40"/>
      <c r="AJ337" s="110"/>
    </row>
    <row r="338" spans="15:36" s="38" customFormat="1">
      <c r="O338" s="40"/>
      <c r="AA338" s="40"/>
      <c r="AJ338" s="110"/>
    </row>
    <row r="339" spans="15:36" s="38" customFormat="1">
      <c r="O339" s="40"/>
      <c r="AA339" s="40"/>
      <c r="AJ339" s="110"/>
    </row>
    <row r="340" spans="15:36" s="38" customFormat="1">
      <c r="O340" s="40"/>
      <c r="AA340" s="40"/>
      <c r="AJ340" s="110"/>
    </row>
    <row r="341" spans="15:36" s="38" customFormat="1">
      <c r="O341" s="40"/>
      <c r="AA341" s="40"/>
      <c r="AJ341" s="110"/>
    </row>
    <row r="342" spans="15:36" s="38" customFormat="1">
      <c r="O342" s="40"/>
      <c r="AA342" s="40"/>
      <c r="AJ342" s="110"/>
    </row>
    <row r="343" spans="15:36" s="38" customFormat="1">
      <c r="O343" s="40"/>
      <c r="AA343" s="40"/>
      <c r="AJ343" s="110"/>
    </row>
    <row r="344" spans="15:36" s="38" customFormat="1">
      <c r="O344" s="40"/>
      <c r="AA344" s="40"/>
      <c r="AJ344" s="110"/>
    </row>
    <row r="345" spans="15:36" s="38" customFormat="1">
      <c r="O345" s="40"/>
      <c r="AA345" s="40"/>
      <c r="AJ345" s="110"/>
    </row>
    <row r="346" spans="15:36" s="38" customFormat="1">
      <c r="O346" s="40"/>
      <c r="AA346" s="40"/>
      <c r="AJ346" s="110"/>
    </row>
    <row r="347" spans="15:36" s="38" customFormat="1">
      <c r="O347" s="40"/>
      <c r="AA347" s="40"/>
      <c r="AJ347" s="110"/>
    </row>
    <row r="348" spans="15:36" s="38" customFormat="1">
      <c r="O348" s="40"/>
      <c r="AA348" s="40"/>
      <c r="AJ348" s="110"/>
    </row>
    <row r="349" spans="15:36" s="38" customFormat="1">
      <c r="O349" s="40"/>
      <c r="AA349" s="40"/>
      <c r="AJ349" s="110"/>
    </row>
    <row r="350" spans="15:36" s="38" customFormat="1">
      <c r="O350" s="40"/>
      <c r="AA350" s="40"/>
      <c r="AJ350" s="110"/>
    </row>
    <row r="351" spans="15:36" s="38" customFormat="1">
      <c r="O351" s="40"/>
      <c r="AA351" s="40"/>
      <c r="AJ351" s="110"/>
    </row>
    <row r="352" spans="15:36" s="38" customFormat="1">
      <c r="O352" s="40"/>
      <c r="AA352" s="40"/>
      <c r="AJ352" s="110"/>
    </row>
    <row r="353" spans="15:36" s="38" customFormat="1">
      <c r="O353" s="40"/>
      <c r="AA353" s="40"/>
      <c r="AJ353" s="110"/>
    </row>
    <row r="354" spans="15:36" s="38" customFormat="1">
      <c r="O354" s="40"/>
      <c r="AA354" s="40"/>
      <c r="AJ354" s="110"/>
    </row>
    <row r="355" spans="15:36" s="38" customFormat="1">
      <c r="O355" s="40"/>
      <c r="AA355" s="40"/>
      <c r="AJ355" s="110"/>
    </row>
    <row r="356" spans="15:36" s="38" customFormat="1">
      <c r="O356" s="40"/>
      <c r="AA356" s="40"/>
      <c r="AJ356" s="110"/>
    </row>
    <row r="357" spans="15:36" s="38" customFormat="1">
      <c r="O357" s="40"/>
      <c r="AA357" s="40"/>
      <c r="AJ357" s="110"/>
    </row>
    <row r="358" spans="15:36" s="38" customFormat="1">
      <c r="O358" s="40"/>
      <c r="AA358" s="40"/>
      <c r="AJ358" s="110"/>
    </row>
    <row r="359" spans="15:36" s="38" customFormat="1">
      <c r="O359" s="40"/>
      <c r="AA359" s="40"/>
      <c r="AJ359" s="110"/>
    </row>
    <row r="360" spans="15:36" s="38" customFormat="1">
      <c r="O360" s="40"/>
      <c r="AA360" s="40"/>
      <c r="AJ360" s="110"/>
    </row>
    <row r="361" spans="15:36" s="38" customFormat="1">
      <c r="O361" s="40"/>
      <c r="AA361" s="40"/>
      <c r="AJ361" s="110"/>
    </row>
    <row r="362" spans="15:36" s="38" customFormat="1">
      <c r="O362" s="40"/>
      <c r="AA362" s="40"/>
      <c r="AJ362" s="110"/>
    </row>
    <row r="363" spans="15:36" s="38" customFormat="1">
      <c r="O363" s="40"/>
      <c r="AA363" s="40"/>
      <c r="AJ363" s="110"/>
    </row>
    <row r="364" spans="15:36" s="38" customFormat="1">
      <c r="O364" s="40"/>
      <c r="AA364" s="40"/>
      <c r="AJ364" s="110"/>
    </row>
    <row r="365" spans="15:36" s="38" customFormat="1">
      <c r="O365" s="40"/>
      <c r="AA365" s="40"/>
      <c r="AJ365" s="110"/>
    </row>
    <row r="366" spans="15:36" s="38" customFormat="1">
      <c r="O366" s="40"/>
      <c r="AA366" s="40"/>
      <c r="AJ366" s="110"/>
    </row>
    <row r="367" spans="15:36" s="38" customFormat="1">
      <c r="O367" s="40"/>
      <c r="AA367" s="40"/>
      <c r="AJ367" s="110"/>
    </row>
    <row r="368" spans="15:36" s="38" customFormat="1">
      <c r="O368" s="40"/>
      <c r="AA368" s="40"/>
      <c r="AJ368" s="110"/>
    </row>
    <row r="369" spans="15:36" s="38" customFormat="1">
      <c r="O369" s="40"/>
      <c r="AA369" s="40"/>
      <c r="AJ369" s="110"/>
    </row>
    <row r="370" spans="15:36" s="38" customFormat="1">
      <c r="O370" s="40"/>
      <c r="AA370" s="40"/>
      <c r="AJ370" s="110"/>
    </row>
    <row r="371" spans="15:36" s="38" customFormat="1">
      <c r="O371" s="40"/>
      <c r="AA371" s="40"/>
      <c r="AJ371" s="110"/>
    </row>
    <row r="372" spans="15:36" s="38" customFormat="1">
      <c r="O372" s="40"/>
      <c r="AA372" s="40"/>
      <c r="AJ372" s="110"/>
    </row>
    <row r="373" spans="15:36" s="38" customFormat="1">
      <c r="O373" s="40"/>
      <c r="AA373" s="40"/>
      <c r="AJ373" s="110"/>
    </row>
    <row r="374" spans="15:36" s="38" customFormat="1">
      <c r="O374" s="40"/>
      <c r="AA374" s="40"/>
      <c r="AJ374" s="110"/>
    </row>
    <row r="375" spans="15:36" s="38" customFormat="1">
      <c r="O375" s="40"/>
      <c r="AA375" s="40"/>
      <c r="AJ375" s="110"/>
    </row>
    <row r="376" spans="15:36" s="38" customFormat="1">
      <c r="O376" s="40"/>
      <c r="AA376" s="40"/>
      <c r="AJ376" s="110"/>
    </row>
    <row r="377" spans="15:36" s="38" customFormat="1">
      <c r="O377" s="40"/>
      <c r="AA377" s="40"/>
      <c r="AJ377" s="110"/>
    </row>
    <row r="378" spans="15:36" s="38" customFormat="1">
      <c r="O378" s="40"/>
      <c r="AA378" s="40"/>
      <c r="AJ378" s="110"/>
    </row>
    <row r="379" spans="15:36" s="38" customFormat="1">
      <c r="O379" s="40"/>
      <c r="AA379" s="40"/>
      <c r="AJ379" s="110"/>
    </row>
    <row r="380" spans="15:36" s="38" customFormat="1">
      <c r="O380" s="40"/>
      <c r="AA380" s="40"/>
      <c r="AJ380" s="110"/>
    </row>
    <row r="381" spans="15:36" s="38" customFormat="1">
      <c r="O381" s="40"/>
      <c r="AA381" s="40"/>
      <c r="AJ381" s="110"/>
    </row>
    <row r="382" spans="15:36" s="38" customFormat="1">
      <c r="O382" s="40"/>
      <c r="AA382" s="40"/>
      <c r="AJ382" s="110"/>
    </row>
    <row r="383" spans="15:36" s="38" customFormat="1">
      <c r="O383" s="40"/>
      <c r="AA383" s="40"/>
      <c r="AJ383" s="110"/>
    </row>
    <row r="384" spans="15:36" s="38" customFormat="1">
      <c r="O384" s="40"/>
      <c r="AA384" s="40"/>
      <c r="AJ384" s="110"/>
    </row>
    <row r="385" spans="15:36" s="38" customFormat="1">
      <c r="O385" s="40"/>
      <c r="AA385" s="40"/>
      <c r="AJ385" s="110"/>
    </row>
    <row r="386" spans="15:36" s="38" customFormat="1">
      <c r="O386" s="40"/>
      <c r="AA386" s="40"/>
      <c r="AJ386" s="110"/>
    </row>
    <row r="387" spans="15:36" s="38" customFormat="1">
      <c r="O387" s="40"/>
      <c r="AA387" s="40"/>
      <c r="AJ387" s="110"/>
    </row>
    <row r="388" spans="15:36" s="38" customFormat="1">
      <c r="O388" s="40"/>
      <c r="AA388" s="40"/>
      <c r="AJ388" s="110"/>
    </row>
    <row r="389" spans="15:36" s="38" customFormat="1">
      <c r="O389" s="40"/>
      <c r="AA389" s="40"/>
      <c r="AJ389" s="110"/>
    </row>
    <row r="390" spans="15:36" s="38" customFormat="1">
      <c r="O390" s="40"/>
      <c r="AA390" s="40"/>
      <c r="AJ390" s="110"/>
    </row>
    <row r="391" spans="15:36" s="38" customFormat="1">
      <c r="O391" s="40"/>
      <c r="AA391" s="40"/>
      <c r="AJ391" s="110"/>
    </row>
    <row r="392" spans="15:36" s="38" customFormat="1">
      <c r="O392" s="40"/>
      <c r="AA392" s="40"/>
      <c r="AJ392" s="110"/>
    </row>
    <row r="393" spans="15:36" s="38" customFormat="1">
      <c r="O393" s="40"/>
      <c r="AA393" s="40"/>
      <c r="AJ393" s="110"/>
    </row>
    <row r="394" spans="15:36" s="38" customFormat="1">
      <c r="O394" s="40"/>
      <c r="AA394" s="40"/>
      <c r="AJ394" s="110"/>
    </row>
    <row r="395" spans="15:36" s="38" customFormat="1">
      <c r="O395" s="40"/>
      <c r="AA395" s="40"/>
      <c r="AJ395" s="110"/>
    </row>
    <row r="396" spans="15:36" s="38" customFormat="1">
      <c r="O396" s="40"/>
      <c r="AA396" s="40"/>
      <c r="AJ396" s="110"/>
    </row>
    <row r="397" spans="15:36" s="38" customFormat="1">
      <c r="O397" s="40"/>
      <c r="AA397" s="40"/>
      <c r="AJ397" s="110"/>
    </row>
    <row r="398" spans="15:36" s="38" customFormat="1">
      <c r="O398" s="40"/>
      <c r="AA398" s="40"/>
      <c r="AJ398" s="110"/>
    </row>
    <row r="399" spans="15:36" s="38" customFormat="1">
      <c r="O399" s="40"/>
      <c r="AA399" s="40"/>
      <c r="AJ399" s="110"/>
    </row>
    <row r="400" spans="15:36" s="38" customFormat="1">
      <c r="O400" s="40"/>
      <c r="AA400" s="40"/>
      <c r="AJ400" s="110"/>
    </row>
    <row r="401" spans="15:36" s="38" customFormat="1">
      <c r="O401" s="40"/>
      <c r="AA401" s="40"/>
      <c r="AJ401" s="110"/>
    </row>
    <row r="402" spans="15:36" s="38" customFormat="1">
      <c r="O402" s="40"/>
      <c r="AA402" s="40"/>
      <c r="AJ402" s="110"/>
    </row>
    <row r="403" spans="15:36" s="38" customFormat="1">
      <c r="O403" s="40"/>
      <c r="AA403" s="40"/>
      <c r="AJ403" s="110"/>
    </row>
    <row r="404" spans="15:36" s="38" customFormat="1">
      <c r="O404" s="40"/>
      <c r="AA404" s="40"/>
      <c r="AJ404" s="110"/>
    </row>
    <row r="405" spans="15:36" s="38" customFormat="1">
      <c r="O405" s="40"/>
      <c r="AA405" s="40"/>
      <c r="AJ405" s="110"/>
    </row>
    <row r="406" spans="15:36" s="38" customFormat="1">
      <c r="O406" s="40"/>
      <c r="AA406" s="40"/>
      <c r="AJ406" s="110"/>
    </row>
    <row r="407" spans="15:36" s="38" customFormat="1">
      <c r="O407" s="40"/>
      <c r="AA407" s="40"/>
      <c r="AJ407" s="110"/>
    </row>
    <row r="408" spans="15:36" s="38" customFormat="1">
      <c r="O408" s="40"/>
      <c r="AA408" s="40"/>
      <c r="AJ408" s="110"/>
    </row>
    <row r="409" spans="15:36" s="38" customFormat="1">
      <c r="O409" s="40"/>
      <c r="AA409" s="40"/>
      <c r="AJ409" s="110"/>
    </row>
    <row r="410" spans="15:36" s="38" customFormat="1">
      <c r="O410" s="40"/>
      <c r="AA410" s="40"/>
      <c r="AJ410" s="110"/>
    </row>
    <row r="411" spans="15:36" s="38" customFormat="1">
      <c r="O411" s="40"/>
      <c r="AA411" s="40"/>
      <c r="AJ411" s="110"/>
    </row>
    <row r="412" spans="15:36" s="38" customFormat="1">
      <c r="O412" s="40"/>
      <c r="AA412" s="40"/>
      <c r="AJ412" s="110"/>
    </row>
    <row r="413" spans="15:36" s="38" customFormat="1">
      <c r="O413" s="40"/>
      <c r="AA413" s="40"/>
      <c r="AJ413" s="110"/>
    </row>
    <row r="414" spans="15:36" s="38" customFormat="1">
      <c r="O414" s="40"/>
      <c r="AA414" s="40"/>
      <c r="AJ414" s="110"/>
    </row>
    <row r="415" spans="15:36" s="38" customFormat="1">
      <c r="O415" s="40"/>
      <c r="AA415" s="40"/>
      <c r="AJ415" s="110"/>
    </row>
    <row r="416" spans="15:36" s="38" customFormat="1">
      <c r="O416" s="40"/>
      <c r="AA416" s="40"/>
      <c r="AJ416" s="110"/>
    </row>
    <row r="417" spans="15:36" s="38" customFormat="1">
      <c r="O417" s="40"/>
      <c r="AA417" s="40"/>
      <c r="AJ417" s="110"/>
    </row>
    <row r="418" spans="15:36" s="38" customFormat="1">
      <c r="O418" s="40"/>
      <c r="AA418" s="40"/>
      <c r="AJ418" s="110"/>
    </row>
    <row r="419" spans="15:36" s="38" customFormat="1">
      <c r="O419" s="40"/>
      <c r="AA419" s="40"/>
      <c r="AJ419" s="110"/>
    </row>
    <row r="420" spans="15:36" s="38" customFormat="1">
      <c r="O420" s="40"/>
      <c r="AA420" s="40"/>
      <c r="AJ420" s="110"/>
    </row>
    <row r="421" spans="15:36" s="38" customFormat="1">
      <c r="O421" s="40"/>
      <c r="AA421" s="40"/>
      <c r="AJ421" s="110"/>
    </row>
    <row r="422" spans="15:36" s="38" customFormat="1">
      <c r="O422" s="40"/>
      <c r="AA422" s="40"/>
      <c r="AJ422" s="110"/>
    </row>
    <row r="423" spans="15:36" s="38" customFormat="1">
      <c r="O423" s="40"/>
      <c r="AA423" s="40"/>
      <c r="AJ423" s="110"/>
    </row>
    <row r="424" spans="15:36" s="38" customFormat="1">
      <c r="O424" s="40"/>
      <c r="AA424" s="40"/>
      <c r="AJ424" s="110"/>
    </row>
    <row r="425" spans="15:36" s="38" customFormat="1">
      <c r="O425" s="40"/>
      <c r="AA425" s="40"/>
      <c r="AJ425" s="110"/>
    </row>
    <row r="426" spans="15:36" s="38" customFormat="1">
      <c r="O426" s="40"/>
      <c r="AA426" s="40"/>
      <c r="AJ426" s="110"/>
    </row>
    <row r="427" spans="15:36" s="38" customFormat="1">
      <c r="O427" s="40"/>
      <c r="AA427" s="40"/>
      <c r="AJ427" s="110"/>
    </row>
    <row r="428" spans="15:36" s="38" customFormat="1">
      <c r="O428" s="40"/>
      <c r="AA428" s="40"/>
      <c r="AJ428" s="110"/>
    </row>
    <row r="429" spans="15:36" s="38" customFormat="1">
      <c r="O429" s="40"/>
      <c r="AA429" s="40"/>
      <c r="AJ429" s="110"/>
    </row>
    <row r="430" spans="15:36" s="38" customFormat="1">
      <c r="O430" s="40"/>
      <c r="AA430" s="40"/>
      <c r="AJ430" s="110"/>
    </row>
    <row r="431" spans="15:36" s="38" customFormat="1">
      <c r="O431" s="40"/>
      <c r="AA431" s="40"/>
      <c r="AJ431" s="110"/>
    </row>
    <row r="432" spans="15:36" s="38" customFormat="1">
      <c r="O432" s="40"/>
      <c r="AA432" s="40"/>
      <c r="AJ432" s="110"/>
    </row>
    <row r="433" spans="15:36" s="38" customFormat="1">
      <c r="O433" s="40"/>
      <c r="AA433" s="40"/>
      <c r="AJ433" s="110"/>
    </row>
    <row r="434" spans="15:36" s="38" customFormat="1">
      <c r="O434" s="40"/>
      <c r="AA434" s="40"/>
      <c r="AJ434" s="110"/>
    </row>
    <row r="435" spans="15:36" s="38" customFormat="1">
      <c r="O435" s="40"/>
      <c r="AA435" s="40"/>
      <c r="AJ435" s="110"/>
    </row>
    <row r="436" spans="15:36" s="38" customFormat="1">
      <c r="O436" s="40"/>
      <c r="AA436" s="40"/>
      <c r="AJ436" s="110"/>
    </row>
    <row r="437" spans="15:36" s="38" customFormat="1">
      <c r="O437" s="40"/>
      <c r="AA437" s="40"/>
      <c r="AJ437" s="110"/>
    </row>
    <row r="438" spans="15:36" s="38" customFormat="1">
      <c r="O438" s="40"/>
      <c r="AA438" s="40"/>
      <c r="AJ438" s="110"/>
    </row>
    <row r="439" spans="15:36" s="38" customFormat="1">
      <c r="O439" s="40"/>
      <c r="AA439" s="40"/>
      <c r="AJ439" s="110"/>
    </row>
    <row r="440" spans="15:36" s="38" customFormat="1">
      <c r="O440" s="40"/>
      <c r="AA440" s="40"/>
      <c r="AJ440" s="110"/>
    </row>
    <row r="441" spans="15:36" s="38" customFormat="1">
      <c r="O441" s="40"/>
      <c r="AA441" s="40"/>
      <c r="AJ441" s="110"/>
    </row>
    <row r="442" spans="15:36" s="38" customFormat="1">
      <c r="O442" s="40"/>
      <c r="AA442" s="40"/>
      <c r="AJ442" s="110"/>
    </row>
    <row r="443" spans="15:36" s="38" customFormat="1">
      <c r="O443" s="40"/>
      <c r="AA443" s="40"/>
      <c r="AJ443" s="110"/>
    </row>
    <row r="444" spans="15:36" s="38" customFormat="1">
      <c r="O444" s="40"/>
      <c r="AA444" s="40"/>
      <c r="AJ444" s="110"/>
    </row>
    <row r="445" spans="15:36" s="38" customFormat="1">
      <c r="O445" s="40"/>
      <c r="AA445" s="40"/>
      <c r="AJ445" s="110"/>
    </row>
    <row r="446" spans="15:36" s="38" customFormat="1">
      <c r="O446" s="40"/>
      <c r="AA446" s="40"/>
      <c r="AJ446" s="110"/>
    </row>
    <row r="447" spans="15:36" s="38" customFormat="1">
      <c r="O447" s="40"/>
      <c r="AA447" s="40"/>
      <c r="AJ447" s="110"/>
    </row>
    <row r="448" spans="15:36" s="38" customFormat="1">
      <c r="O448" s="40"/>
      <c r="AA448" s="40"/>
      <c r="AJ448" s="110"/>
    </row>
    <row r="449" spans="15:36" s="38" customFormat="1">
      <c r="O449" s="40"/>
      <c r="AA449" s="40"/>
      <c r="AJ449" s="110"/>
    </row>
    <row r="450" spans="15:36" s="38" customFormat="1">
      <c r="O450" s="40"/>
      <c r="AA450" s="40"/>
      <c r="AJ450" s="110"/>
    </row>
    <row r="451" spans="15:36" s="38" customFormat="1">
      <c r="O451" s="40"/>
      <c r="AA451" s="40"/>
      <c r="AJ451" s="110"/>
    </row>
    <row r="452" spans="15:36" s="38" customFormat="1">
      <c r="O452" s="40"/>
      <c r="AA452" s="40"/>
      <c r="AJ452" s="110"/>
    </row>
    <row r="453" spans="15:36" s="38" customFormat="1">
      <c r="O453" s="40"/>
      <c r="AA453" s="40"/>
      <c r="AJ453" s="110"/>
    </row>
    <row r="454" spans="15:36" s="38" customFormat="1">
      <c r="O454" s="40"/>
      <c r="AA454" s="40"/>
      <c r="AJ454" s="110"/>
    </row>
    <row r="455" spans="15:36" s="38" customFormat="1">
      <c r="O455" s="40"/>
      <c r="AA455" s="40"/>
      <c r="AJ455" s="110"/>
    </row>
    <row r="456" spans="15:36" s="38" customFormat="1">
      <c r="O456" s="40"/>
      <c r="AA456" s="40"/>
      <c r="AJ456" s="110"/>
    </row>
    <row r="457" spans="15:36" s="38" customFormat="1">
      <c r="O457" s="40"/>
      <c r="AA457" s="40"/>
      <c r="AJ457" s="110"/>
    </row>
    <row r="458" spans="15:36" s="38" customFormat="1">
      <c r="O458" s="40"/>
      <c r="AA458" s="40"/>
      <c r="AJ458" s="110"/>
    </row>
    <row r="459" spans="15:36" s="38" customFormat="1">
      <c r="O459" s="40"/>
      <c r="AA459" s="40"/>
      <c r="AJ459" s="110"/>
    </row>
    <row r="460" spans="15:36" s="38" customFormat="1">
      <c r="O460" s="40"/>
      <c r="AA460" s="40"/>
      <c r="AJ460" s="110"/>
    </row>
    <row r="461" spans="15:36" s="38" customFormat="1">
      <c r="O461" s="40"/>
      <c r="AA461" s="40"/>
      <c r="AJ461" s="110"/>
    </row>
    <row r="462" spans="15:36" s="38" customFormat="1">
      <c r="O462" s="40"/>
      <c r="AA462" s="40"/>
      <c r="AJ462" s="110"/>
    </row>
    <row r="463" spans="15:36" s="38" customFormat="1">
      <c r="O463" s="40"/>
      <c r="AA463" s="40"/>
      <c r="AJ463" s="110"/>
    </row>
    <row r="464" spans="15:36" s="38" customFormat="1">
      <c r="O464" s="40"/>
      <c r="AA464" s="40"/>
      <c r="AJ464" s="110"/>
    </row>
    <row r="465" spans="15:36" s="38" customFormat="1">
      <c r="O465" s="40"/>
      <c r="AA465" s="40"/>
      <c r="AJ465" s="110"/>
    </row>
    <row r="466" spans="15:36" s="38" customFormat="1">
      <c r="O466" s="40"/>
      <c r="AA466" s="40"/>
      <c r="AJ466" s="110"/>
    </row>
    <row r="467" spans="15:36" s="38" customFormat="1">
      <c r="O467" s="40"/>
      <c r="AA467" s="40"/>
      <c r="AJ467" s="110"/>
    </row>
    <row r="468" spans="15:36" s="38" customFormat="1">
      <c r="O468" s="40"/>
      <c r="AA468" s="40"/>
      <c r="AJ468" s="110"/>
    </row>
    <row r="469" spans="15:36" s="38" customFormat="1">
      <c r="O469" s="40"/>
      <c r="AA469" s="40"/>
      <c r="AJ469" s="110"/>
    </row>
    <row r="470" spans="15:36" s="38" customFormat="1">
      <c r="O470" s="40"/>
      <c r="AA470" s="40"/>
      <c r="AJ470" s="110"/>
    </row>
    <row r="471" spans="15:36" s="38" customFormat="1">
      <c r="O471" s="40"/>
      <c r="AA471" s="40"/>
      <c r="AJ471" s="110"/>
    </row>
    <row r="472" spans="15:36" s="38" customFormat="1">
      <c r="O472" s="40"/>
      <c r="AA472" s="40"/>
      <c r="AJ472" s="110"/>
    </row>
    <row r="473" spans="15:36" s="38" customFormat="1">
      <c r="O473" s="40"/>
      <c r="AA473" s="40"/>
      <c r="AJ473" s="110"/>
    </row>
    <row r="474" spans="15:36" s="38" customFormat="1">
      <c r="O474" s="40"/>
      <c r="AA474" s="40"/>
      <c r="AJ474" s="110"/>
    </row>
    <row r="475" spans="15:36" s="38" customFormat="1">
      <c r="O475" s="40"/>
      <c r="AA475" s="40"/>
      <c r="AJ475" s="110"/>
    </row>
    <row r="476" spans="15:36" s="38" customFormat="1">
      <c r="O476" s="40"/>
      <c r="AA476" s="40"/>
      <c r="AJ476" s="110"/>
    </row>
    <row r="477" spans="15:36" s="38" customFormat="1">
      <c r="O477" s="40"/>
      <c r="AA477" s="40"/>
      <c r="AJ477" s="110"/>
    </row>
    <row r="478" spans="15:36" s="38" customFormat="1">
      <c r="O478" s="40"/>
      <c r="AA478" s="40"/>
      <c r="AJ478" s="110"/>
    </row>
    <row r="479" spans="15:36" s="38" customFormat="1">
      <c r="O479" s="40"/>
      <c r="AA479" s="40"/>
      <c r="AJ479" s="110"/>
    </row>
    <row r="480" spans="15:36" s="38" customFormat="1">
      <c r="O480" s="40"/>
      <c r="AA480" s="40"/>
      <c r="AJ480" s="110"/>
    </row>
    <row r="481" spans="15:36" s="38" customFormat="1">
      <c r="O481" s="40"/>
      <c r="AA481" s="40"/>
      <c r="AJ481" s="110"/>
    </row>
    <row r="482" spans="15:36" s="38" customFormat="1">
      <c r="O482" s="40"/>
      <c r="AA482" s="40"/>
      <c r="AJ482" s="110"/>
    </row>
    <row r="483" spans="15:36" s="38" customFormat="1">
      <c r="O483" s="40"/>
      <c r="AA483" s="40"/>
      <c r="AJ483" s="110"/>
    </row>
    <row r="484" spans="15:36" s="38" customFormat="1">
      <c r="O484" s="40"/>
      <c r="AA484" s="40"/>
      <c r="AJ484" s="110"/>
    </row>
    <row r="485" spans="15:36" s="38" customFormat="1">
      <c r="O485" s="40"/>
      <c r="AA485" s="40"/>
      <c r="AJ485" s="110"/>
    </row>
    <row r="486" spans="15:36" s="38" customFormat="1">
      <c r="O486" s="40"/>
      <c r="AA486" s="40"/>
      <c r="AJ486" s="110"/>
    </row>
    <row r="487" spans="15:36" s="38" customFormat="1">
      <c r="O487" s="40"/>
      <c r="AA487" s="40"/>
      <c r="AJ487" s="110"/>
    </row>
    <row r="488" spans="15:36" s="38" customFormat="1">
      <c r="O488" s="40"/>
      <c r="AA488" s="40"/>
      <c r="AJ488" s="110"/>
    </row>
    <row r="489" spans="15:36" s="38" customFormat="1">
      <c r="O489" s="40"/>
      <c r="AA489" s="40"/>
      <c r="AJ489" s="110"/>
    </row>
    <row r="490" spans="15:36" s="38" customFormat="1">
      <c r="O490" s="40"/>
      <c r="AA490" s="40"/>
      <c r="AJ490" s="110"/>
    </row>
    <row r="491" spans="15:36" s="38" customFormat="1">
      <c r="O491" s="40"/>
      <c r="AA491" s="40"/>
      <c r="AJ491" s="110"/>
    </row>
    <row r="492" spans="15:36" s="38" customFormat="1">
      <c r="O492" s="40"/>
      <c r="AA492" s="40"/>
      <c r="AJ492" s="110"/>
    </row>
    <row r="493" spans="15:36" s="38" customFormat="1">
      <c r="O493" s="40"/>
      <c r="AA493" s="40"/>
      <c r="AJ493" s="110"/>
    </row>
    <row r="494" spans="15:36" s="38" customFormat="1">
      <c r="O494" s="40"/>
      <c r="AA494" s="40"/>
      <c r="AJ494" s="110"/>
    </row>
    <row r="495" spans="15:36" s="38" customFormat="1">
      <c r="O495" s="40"/>
      <c r="AA495" s="40"/>
      <c r="AJ495" s="110"/>
    </row>
    <row r="496" spans="15:36" s="38" customFormat="1">
      <c r="O496" s="40"/>
      <c r="AA496" s="40"/>
      <c r="AJ496" s="110"/>
    </row>
    <row r="497" spans="15:36" s="38" customFormat="1">
      <c r="O497" s="40"/>
      <c r="AA497" s="40"/>
      <c r="AJ497" s="110"/>
    </row>
    <row r="498" spans="15:36" s="38" customFormat="1">
      <c r="O498" s="40"/>
      <c r="AA498" s="40"/>
      <c r="AJ498" s="110"/>
    </row>
    <row r="499" spans="15:36" s="38" customFormat="1">
      <c r="O499" s="40"/>
      <c r="AA499" s="40"/>
      <c r="AJ499" s="110"/>
    </row>
    <row r="500" spans="15:36" s="38" customFormat="1">
      <c r="O500" s="40"/>
      <c r="AA500" s="40"/>
      <c r="AJ500" s="110"/>
    </row>
    <row r="501" spans="15:36" s="38" customFormat="1">
      <c r="O501" s="40"/>
      <c r="AA501" s="40"/>
      <c r="AJ501" s="110"/>
    </row>
    <row r="502" spans="15:36" s="38" customFormat="1">
      <c r="O502" s="40"/>
      <c r="AA502" s="40"/>
      <c r="AJ502" s="110"/>
    </row>
    <row r="503" spans="15:36" s="38" customFormat="1">
      <c r="O503" s="40"/>
      <c r="AA503" s="40"/>
      <c r="AJ503" s="110"/>
    </row>
    <row r="504" spans="15:36" s="38" customFormat="1">
      <c r="O504" s="40"/>
      <c r="AA504" s="40"/>
      <c r="AJ504" s="110"/>
    </row>
    <row r="505" spans="15:36" s="38" customFormat="1">
      <c r="O505" s="40"/>
      <c r="AA505" s="40"/>
      <c r="AJ505" s="110"/>
    </row>
    <row r="506" spans="15:36" s="38" customFormat="1">
      <c r="O506" s="40"/>
      <c r="AA506" s="40"/>
      <c r="AJ506" s="110"/>
    </row>
    <row r="507" spans="15:36" s="38" customFormat="1">
      <c r="O507" s="40"/>
      <c r="AA507" s="40"/>
      <c r="AJ507" s="110"/>
    </row>
    <row r="508" spans="15:36" s="38" customFormat="1">
      <c r="O508" s="40"/>
      <c r="AA508" s="40"/>
      <c r="AJ508" s="110"/>
    </row>
    <row r="509" spans="15:36" s="38" customFormat="1">
      <c r="O509" s="40"/>
      <c r="AA509" s="40"/>
      <c r="AJ509" s="110"/>
    </row>
    <row r="510" spans="15:36" s="38" customFormat="1">
      <c r="O510" s="40"/>
      <c r="AA510" s="40"/>
      <c r="AJ510" s="110"/>
    </row>
    <row r="511" spans="15:36" s="38" customFormat="1">
      <c r="O511" s="40"/>
      <c r="AA511" s="40"/>
      <c r="AJ511" s="110"/>
    </row>
    <row r="512" spans="15:36" s="38" customFormat="1">
      <c r="O512" s="40"/>
      <c r="AA512" s="40"/>
      <c r="AJ512" s="110"/>
    </row>
    <row r="513" spans="15:36" s="38" customFormat="1">
      <c r="O513" s="40"/>
      <c r="AA513" s="40"/>
      <c r="AJ513" s="110"/>
    </row>
    <row r="514" spans="15:36" s="38" customFormat="1">
      <c r="O514" s="40"/>
      <c r="AA514" s="40"/>
      <c r="AJ514" s="110"/>
    </row>
    <row r="515" spans="15:36" s="38" customFormat="1">
      <c r="O515" s="40"/>
      <c r="AA515" s="40"/>
      <c r="AJ515" s="110"/>
    </row>
    <row r="516" spans="15:36" s="38" customFormat="1">
      <c r="O516" s="40"/>
      <c r="AA516" s="40"/>
      <c r="AJ516" s="110"/>
    </row>
    <row r="517" spans="15:36" s="38" customFormat="1">
      <c r="O517" s="40"/>
      <c r="AA517" s="40"/>
      <c r="AJ517" s="110"/>
    </row>
    <row r="518" spans="15:36" s="38" customFormat="1">
      <c r="O518" s="40"/>
      <c r="AA518" s="40"/>
      <c r="AJ518" s="110"/>
    </row>
    <row r="519" spans="15:36" s="38" customFormat="1">
      <c r="O519" s="40"/>
      <c r="AA519" s="40"/>
      <c r="AJ519" s="110"/>
    </row>
    <row r="520" spans="15:36" s="38" customFormat="1">
      <c r="O520" s="40"/>
      <c r="AA520" s="40"/>
      <c r="AJ520" s="110"/>
    </row>
    <row r="521" spans="15:36" s="38" customFormat="1">
      <c r="O521" s="40"/>
      <c r="AA521" s="40"/>
      <c r="AJ521" s="110"/>
    </row>
    <row r="522" spans="15:36" s="38" customFormat="1">
      <c r="O522" s="40"/>
      <c r="AA522" s="40"/>
      <c r="AJ522" s="110"/>
    </row>
    <row r="523" spans="15:36" s="38" customFormat="1">
      <c r="O523" s="40"/>
      <c r="AA523" s="40"/>
      <c r="AJ523" s="110"/>
    </row>
    <row r="524" spans="15:36" s="38" customFormat="1">
      <c r="O524" s="40"/>
      <c r="AA524" s="40"/>
      <c r="AJ524" s="110"/>
    </row>
    <row r="525" spans="15:36" s="38" customFormat="1">
      <c r="O525" s="40"/>
      <c r="AA525" s="40"/>
      <c r="AJ525" s="110"/>
    </row>
    <row r="526" spans="15:36" s="38" customFormat="1">
      <c r="O526" s="40"/>
      <c r="AA526" s="40"/>
      <c r="AJ526" s="110"/>
    </row>
    <row r="527" spans="15:36" s="38" customFormat="1">
      <c r="O527" s="40"/>
      <c r="AA527" s="40"/>
      <c r="AJ527" s="110"/>
    </row>
    <row r="528" spans="15:36" s="38" customFormat="1">
      <c r="O528" s="40"/>
      <c r="AA528" s="40"/>
      <c r="AJ528" s="110"/>
    </row>
    <row r="529" spans="15:36" s="38" customFormat="1">
      <c r="O529" s="40"/>
      <c r="AA529" s="40"/>
      <c r="AJ529" s="110"/>
    </row>
    <row r="530" spans="15:36" s="38" customFormat="1">
      <c r="O530" s="40"/>
      <c r="AA530" s="40"/>
      <c r="AJ530" s="110"/>
    </row>
    <row r="531" spans="15:36" s="38" customFormat="1">
      <c r="O531" s="40"/>
      <c r="AA531" s="40"/>
      <c r="AJ531" s="110"/>
    </row>
    <row r="532" spans="15:36" s="38" customFormat="1">
      <c r="O532" s="40"/>
      <c r="AA532" s="40"/>
      <c r="AJ532" s="110"/>
    </row>
    <row r="533" spans="15:36" s="38" customFormat="1">
      <c r="O533" s="40"/>
      <c r="AA533" s="40"/>
      <c r="AJ533" s="110"/>
    </row>
    <row r="534" spans="15:36" s="38" customFormat="1">
      <c r="O534" s="40"/>
      <c r="AA534" s="40"/>
      <c r="AJ534" s="110"/>
    </row>
    <row r="535" spans="15:36" s="38" customFormat="1">
      <c r="O535" s="40"/>
      <c r="AA535" s="40"/>
      <c r="AJ535" s="110"/>
    </row>
    <row r="536" spans="15:36" s="38" customFormat="1">
      <c r="O536" s="40"/>
      <c r="AA536" s="40"/>
      <c r="AJ536" s="110"/>
    </row>
    <row r="537" spans="15:36" s="38" customFormat="1">
      <c r="O537" s="40"/>
      <c r="AA537" s="40"/>
      <c r="AJ537" s="110"/>
    </row>
    <row r="538" spans="15:36" s="38" customFormat="1">
      <c r="O538" s="40"/>
      <c r="AA538" s="40"/>
      <c r="AJ538" s="110"/>
    </row>
    <row r="539" spans="15:36" s="38" customFormat="1">
      <c r="O539" s="40"/>
      <c r="AA539" s="40"/>
      <c r="AJ539" s="110"/>
    </row>
    <row r="540" spans="15:36" s="38" customFormat="1">
      <c r="O540" s="40"/>
      <c r="AA540" s="40"/>
      <c r="AJ540" s="110"/>
    </row>
    <row r="541" spans="15:36" s="38" customFormat="1">
      <c r="O541" s="40"/>
      <c r="AA541" s="40"/>
      <c r="AJ541" s="110"/>
    </row>
    <row r="542" spans="15:36" s="38" customFormat="1">
      <c r="O542" s="40"/>
      <c r="AA542" s="40"/>
      <c r="AJ542" s="110"/>
    </row>
    <row r="543" spans="15:36" s="38" customFormat="1">
      <c r="O543" s="40"/>
      <c r="AA543" s="40"/>
      <c r="AJ543" s="110"/>
    </row>
    <row r="544" spans="15:36" s="38" customFormat="1">
      <c r="O544" s="40"/>
      <c r="AA544" s="40"/>
      <c r="AJ544" s="110"/>
    </row>
    <row r="545" spans="15:36" s="38" customFormat="1">
      <c r="O545" s="40"/>
      <c r="AA545" s="40"/>
      <c r="AJ545" s="110"/>
    </row>
    <row r="546" spans="15:36" s="38" customFormat="1">
      <c r="O546" s="40"/>
      <c r="AA546" s="40"/>
      <c r="AJ546" s="110"/>
    </row>
    <row r="547" spans="15:36" s="38" customFormat="1">
      <c r="O547" s="40"/>
      <c r="AA547" s="40"/>
      <c r="AJ547" s="110"/>
    </row>
    <row r="548" spans="15:36" s="38" customFormat="1">
      <c r="O548" s="40"/>
      <c r="AA548" s="40"/>
      <c r="AJ548" s="110"/>
    </row>
    <row r="549" spans="15:36" s="38" customFormat="1">
      <c r="O549" s="40"/>
      <c r="AA549" s="40"/>
      <c r="AJ549" s="110"/>
    </row>
    <row r="550" spans="15:36" s="38" customFormat="1">
      <c r="O550" s="40"/>
      <c r="AA550" s="40"/>
      <c r="AJ550" s="110"/>
    </row>
    <row r="551" spans="15:36" s="38" customFormat="1">
      <c r="O551" s="40"/>
      <c r="AA551" s="40"/>
      <c r="AJ551" s="110"/>
    </row>
    <row r="552" spans="15:36" s="38" customFormat="1">
      <c r="O552" s="40"/>
      <c r="AA552" s="40"/>
      <c r="AJ552" s="110"/>
    </row>
    <row r="553" spans="15:36" s="38" customFormat="1">
      <c r="O553" s="40"/>
      <c r="AA553" s="40"/>
      <c r="AJ553" s="110"/>
    </row>
    <row r="554" spans="15:36" s="38" customFormat="1">
      <c r="O554" s="40"/>
      <c r="AA554" s="40"/>
      <c r="AJ554" s="110"/>
    </row>
    <row r="555" spans="15:36" s="38" customFormat="1">
      <c r="O555" s="40"/>
      <c r="AA555" s="40"/>
      <c r="AJ555" s="110"/>
    </row>
    <row r="556" spans="15:36" s="38" customFormat="1">
      <c r="O556" s="40"/>
      <c r="AA556" s="40"/>
      <c r="AJ556" s="110"/>
    </row>
    <row r="557" spans="15:36" s="38" customFormat="1">
      <c r="O557" s="40"/>
      <c r="AA557" s="40"/>
      <c r="AJ557" s="110"/>
    </row>
    <row r="558" spans="15:36" s="38" customFormat="1">
      <c r="O558" s="40"/>
      <c r="AA558" s="40"/>
      <c r="AJ558" s="110"/>
    </row>
    <row r="559" spans="15:36" s="38" customFormat="1">
      <c r="O559" s="40"/>
      <c r="AA559" s="40"/>
      <c r="AJ559" s="110"/>
    </row>
    <row r="560" spans="15:36" s="38" customFormat="1">
      <c r="O560" s="40"/>
      <c r="AA560" s="40"/>
      <c r="AJ560" s="110"/>
    </row>
    <row r="561" spans="14:50" s="38" customFormat="1">
      <c r="O561" s="40"/>
      <c r="AA561" s="40"/>
      <c r="AJ561" s="110"/>
    </row>
    <row r="562" spans="14:50" s="38" customFormat="1">
      <c r="O562" s="40"/>
      <c r="AA562" s="40"/>
      <c r="AJ562" s="110"/>
    </row>
    <row r="563" spans="14:50" s="38" customFormat="1">
      <c r="O563" s="40"/>
      <c r="AA563" s="40"/>
      <c r="AJ563" s="110"/>
    </row>
    <row r="564" spans="14:50" s="38" customFormat="1">
      <c r="O564" s="40"/>
      <c r="AA564" s="40"/>
      <c r="AJ564" s="110"/>
    </row>
    <row r="565" spans="14:50" s="38" customFormat="1">
      <c r="O565" s="40"/>
      <c r="AA565" s="40"/>
      <c r="AJ565" s="110"/>
    </row>
    <row r="566" spans="14:50" s="38" customFormat="1">
      <c r="O566" s="40"/>
      <c r="AA566" s="40"/>
      <c r="AJ566" s="110"/>
    </row>
    <row r="567" spans="14:50" s="38" customFormat="1">
      <c r="O567" s="40"/>
      <c r="AA567" s="40"/>
      <c r="AJ567" s="110"/>
    </row>
    <row r="568" spans="14:50" s="38" customFormat="1">
      <c r="O568" s="40"/>
      <c r="AA568" s="40"/>
      <c r="AJ568" s="110"/>
    </row>
    <row r="569" spans="14:50" s="38" customFormat="1">
      <c r="O569" s="40"/>
      <c r="AA569" s="40"/>
      <c r="AJ569" s="110"/>
    </row>
    <row r="570" spans="14:50" s="38" customFormat="1">
      <c r="O570" s="40"/>
      <c r="AA570" s="40"/>
      <c r="AJ570" s="110"/>
    </row>
    <row r="571" spans="14:50" s="38" customFormat="1">
      <c r="O571" s="40"/>
      <c r="AA571" s="40"/>
      <c r="AJ571" s="110"/>
    </row>
    <row r="572" spans="14:50" s="38" customFormat="1">
      <c r="O572" s="40"/>
      <c r="AA572" s="40"/>
      <c r="AJ572" s="110"/>
    </row>
    <row r="573" spans="14:50" s="38" customFormat="1">
      <c r="O573" s="40"/>
      <c r="AA573" s="40"/>
      <c r="AJ573" s="110"/>
    </row>
    <row r="574" spans="14:50">
      <c r="N574" s="6"/>
      <c r="Z574" s="6"/>
      <c r="AL574" s="6"/>
      <c r="AX574" s="6"/>
    </row>
    <row r="575" spans="14:50">
      <c r="N575" s="6"/>
      <c r="Z575" s="6"/>
      <c r="AL575" s="6"/>
      <c r="AX575" s="6"/>
    </row>
    <row r="576" spans="14:50">
      <c r="N576" s="6"/>
      <c r="Z576" s="6"/>
      <c r="AL576" s="6"/>
      <c r="AX576" s="6"/>
    </row>
    <row r="577" spans="14:50">
      <c r="N577" s="6"/>
      <c r="Z577" s="6"/>
      <c r="AL577" s="6"/>
      <c r="AX577" s="6"/>
    </row>
    <row r="578" spans="14:50">
      <c r="N578" s="6"/>
      <c r="Z578" s="6"/>
      <c r="AL578" s="6"/>
      <c r="AX578" s="6"/>
    </row>
    <row r="579" spans="14:50">
      <c r="N579" s="6"/>
      <c r="Z579" s="6"/>
      <c r="AL579" s="6"/>
      <c r="AX579" s="6"/>
    </row>
    <row r="580" spans="14:50">
      <c r="N580" s="6"/>
      <c r="Z580" s="6"/>
      <c r="AL580" s="6"/>
      <c r="AX580" s="6"/>
    </row>
    <row r="581" spans="14:50">
      <c r="N581" s="6"/>
      <c r="Z581" s="6"/>
      <c r="AL581" s="6"/>
      <c r="AX581" s="6"/>
    </row>
    <row r="582" spans="14:50">
      <c r="N582" s="6"/>
      <c r="Z582" s="6"/>
      <c r="AL582" s="6"/>
      <c r="AX582" s="6"/>
    </row>
    <row r="583" spans="14:50">
      <c r="N583" s="6"/>
      <c r="Z583" s="6"/>
      <c r="AL583" s="6"/>
      <c r="AX583" s="6"/>
    </row>
    <row r="584" spans="14:50">
      <c r="N584" s="6"/>
      <c r="Z584" s="6"/>
      <c r="AL584" s="6"/>
      <c r="AX584" s="6"/>
    </row>
    <row r="585" spans="14:50">
      <c r="N585" s="6"/>
      <c r="Z585" s="6"/>
      <c r="AL585" s="6"/>
      <c r="AX585" s="6"/>
    </row>
    <row r="586" spans="14:50">
      <c r="N586" s="6"/>
      <c r="Z586" s="6"/>
      <c r="AL586" s="6"/>
      <c r="AX586" s="6"/>
    </row>
    <row r="587" spans="14:50">
      <c r="N587" s="6"/>
      <c r="Z587" s="6"/>
      <c r="AL587" s="6"/>
      <c r="AX587" s="6"/>
    </row>
    <row r="588" spans="14:50">
      <c r="N588" s="6"/>
      <c r="Z588" s="6"/>
      <c r="AL588" s="6"/>
      <c r="AX588" s="6"/>
    </row>
    <row r="589" spans="14:50">
      <c r="N589" s="6"/>
      <c r="Z589" s="6"/>
      <c r="AL589" s="6"/>
      <c r="AX589" s="6"/>
    </row>
    <row r="590" spans="14:50">
      <c r="N590" s="6"/>
      <c r="Z590" s="6"/>
      <c r="AL590" s="6"/>
      <c r="AX590" s="6"/>
    </row>
    <row r="591" spans="14:50">
      <c r="N591" s="6"/>
      <c r="Z591" s="6"/>
      <c r="AL591" s="6"/>
      <c r="AX591" s="6"/>
    </row>
    <row r="592" spans="14:50">
      <c r="N592" s="6"/>
      <c r="Z592" s="6"/>
      <c r="AL592" s="6"/>
      <c r="AX592" s="6"/>
    </row>
    <row r="593" spans="14:50">
      <c r="N593" s="6"/>
      <c r="Z593" s="6"/>
      <c r="AL593" s="6"/>
      <c r="AX593" s="6"/>
    </row>
    <row r="594" spans="14:50">
      <c r="N594" s="6"/>
      <c r="Z594" s="6"/>
      <c r="AL594" s="6"/>
      <c r="AX594" s="6"/>
    </row>
    <row r="595" spans="14:50">
      <c r="N595" s="6"/>
      <c r="Z595" s="6"/>
      <c r="AL595" s="6"/>
      <c r="AX595" s="6"/>
    </row>
    <row r="596" spans="14:50">
      <c r="N596" s="6"/>
      <c r="Z596" s="6"/>
      <c r="AL596" s="6"/>
      <c r="AX596" s="6"/>
    </row>
    <row r="597" spans="14:50">
      <c r="N597" s="6"/>
      <c r="Z597" s="6"/>
      <c r="AL597" s="6"/>
      <c r="AX597" s="6"/>
    </row>
    <row r="598" spans="14:50">
      <c r="N598" s="6"/>
      <c r="Z598" s="6"/>
      <c r="AL598" s="6"/>
      <c r="AX598" s="6"/>
    </row>
    <row r="599" spans="14:50">
      <c r="N599" s="6"/>
      <c r="Z599" s="6"/>
      <c r="AL599" s="6"/>
      <c r="AX599" s="6"/>
    </row>
    <row r="600" spans="14:50">
      <c r="N600" s="6"/>
      <c r="Z600" s="6"/>
      <c r="AL600" s="6"/>
      <c r="AX600" s="6"/>
    </row>
    <row r="601" spans="14:50">
      <c r="N601" s="6"/>
      <c r="Z601" s="6"/>
      <c r="AL601" s="6"/>
      <c r="AX601" s="6"/>
    </row>
    <row r="602" spans="14:50">
      <c r="N602" s="6"/>
      <c r="Z602" s="6"/>
      <c r="AL602" s="6"/>
      <c r="AX602" s="6"/>
    </row>
    <row r="603" spans="14:50">
      <c r="N603" s="6"/>
      <c r="Z603" s="6"/>
      <c r="AL603" s="6"/>
      <c r="AX603" s="6"/>
    </row>
    <row r="604" spans="14:50">
      <c r="N604" s="6"/>
      <c r="Z604" s="6"/>
      <c r="AL604" s="6"/>
      <c r="AX604" s="6"/>
    </row>
    <row r="605" spans="14:50">
      <c r="N605" s="6"/>
      <c r="Z605" s="6"/>
      <c r="AL605" s="6"/>
      <c r="AX605" s="6"/>
    </row>
    <row r="606" spans="14:50">
      <c r="N606" s="6"/>
      <c r="Z606" s="6"/>
      <c r="AL606" s="6"/>
      <c r="AX606" s="6"/>
    </row>
    <row r="607" spans="14:50">
      <c r="N607" s="6"/>
      <c r="Z607" s="6"/>
      <c r="AL607" s="6"/>
      <c r="AX607" s="6"/>
    </row>
    <row r="608" spans="14:50">
      <c r="N608" s="6"/>
      <c r="Z608" s="6"/>
      <c r="AL608" s="6"/>
      <c r="AX608" s="6"/>
    </row>
    <row r="609" spans="14:50">
      <c r="N609" s="6"/>
      <c r="Z609" s="6"/>
      <c r="AL609" s="6"/>
      <c r="AX609" s="6"/>
    </row>
    <row r="610" spans="14:50">
      <c r="N610" s="6"/>
      <c r="Z610" s="6"/>
      <c r="AL610" s="6"/>
      <c r="AX610" s="6"/>
    </row>
    <row r="611" spans="14:50">
      <c r="N611" s="6"/>
      <c r="Z611" s="6"/>
      <c r="AL611" s="6"/>
      <c r="AX611" s="6"/>
    </row>
    <row r="612" spans="14:50">
      <c r="N612" s="6"/>
      <c r="Z612" s="6"/>
      <c r="AL612" s="6"/>
      <c r="AX612" s="6"/>
    </row>
    <row r="613" spans="14:50">
      <c r="N613" s="6"/>
      <c r="Z613" s="6"/>
      <c r="AL613" s="6"/>
      <c r="AX613" s="6"/>
    </row>
    <row r="614" spans="14:50">
      <c r="N614" s="6"/>
      <c r="Z614" s="6"/>
      <c r="AL614" s="6"/>
      <c r="AX614" s="6"/>
    </row>
    <row r="615" spans="14:50">
      <c r="N615" s="6"/>
      <c r="Z615" s="6"/>
      <c r="AL615" s="6"/>
      <c r="AX615" s="6"/>
    </row>
    <row r="616" spans="14:50">
      <c r="N616" s="6"/>
      <c r="Z616" s="6"/>
      <c r="AL616" s="6"/>
      <c r="AX616" s="6"/>
    </row>
    <row r="617" spans="14:50">
      <c r="N617" s="6"/>
      <c r="Z617" s="6"/>
      <c r="AL617" s="6"/>
      <c r="AX617" s="6"/>
    </row>
    <row r="618" spans="14:50">
      <c r="N618" s="6"/>
      <c r="Z618" s="6"/>
      <c r="AL618" s="6"/>
      <c r="AX618" s="6"/>
    </row>
    <row r="619" spans="14:50">
      <c r="N619" s="6"/>
      <c r="Z619" s="6"/>
      <c r="AL619" s="6"/>
      <c r="AX619" s="6"/>
    </row>
    <row r="620" spans="14:50">
      <c r="N620" s="6"/>
      <c r="Z620" s="6"/>
      <c r="AL620" s="6"/>
      <c r="AX620" s="6"/>
    </row>
    <row r="621" spans="14:50">
      <c r="N621" s="6"/>
      <c r="Z621" s="6"/>
      <c r="AL621" s="6"/>
      <c r="AX621" s="6"/>
    </row>
    <row r="622" spans="14:50">
      <c r="N622" s="6"/>
      <c r="Z622" s="6"/>
      <c r="AL622" s="6"/>
      <c r="AX622" s="6"/>
    </row>
    <row r="623" spans="14:50">
      <c r="N623" s="6"/>
      <c r="Z623" s="6"/>
      <c r="AL623" s="6"/>
      <c r="AX623" s="6"/>
    </row>
    <row r="624" spans="14:50">
      <c r="N624" s="6"/>
      <c r="Z624" s="6"/>
      <c r="AL624" s="6"/>
      <c r="AX624" s="6"/>
    </row>
    <row r="625" spans="14:50">
      <c r="N625" s="6"/>
      <c r="Z625" s="6"/>
      <c r="AL625" s="6"/>
      <c r="AX625" s="6"/>
    </row>
    <row r="626" spans="14:50">
      <c r="N626" s="6"/>
      <c r="Z626" s="6"/>
      <c r="AL626" s="6"/>
      <c r="AX626" s="6"/>
    </row>
    <row r="627" spans="14:50">
      <c r="N627" s="6"/>
      <c r="Z627" s="6"/>
      <c r="AL627" s="6"/>
      <c r="AX627" s="6"/>
    </row>
    <row r="628" spans="14:50">
      <c r="N628" s="6"/>
      <c r="Z628" s="6"/>
      <c r="AL628" s="6"/>
      <c r="AX628" s="6"/>
    </row>
    <row r="629" spans="14:50">
      <c r="N629" s="6"/>
      <c r="Z629" s="6"/>
      <c r="AL629" s="6"/>
      <c r="AX629" s="6"/>
    </row>
    <row r="630" spans="14:50">
      <c r="N630" s="6"/>
      <c r="Z630" s="6"/>
      <c r="AL630" s="6"/>
      <c r="AX630" s="6"/>
    </row>
    <row r="631" spans="14:50">
      <c r="N631" s="6"/>
      <c r="Z631" s="6"/>
      <c r="AL631" s="6"/>
      <c r="AX631" s="6"/>
    </row>
    <row r="632" spans="14:50">
      <c r="N632" s="6"/>
      <c r="Z632" s="6"/>
      <c r="AL632" s="6"/>
      <c r="AX632" s="6"/>
    </row>
    <row r="633" spans="14:50">
      <c r="N633" s="6"/>
      <c r="Z633" s="6"/>
      <c r="AL633" s="6"/>
      <c r="AX633" s="6"/>
    </row>
    <row r="634" spans="14:50">
      <c r="N634" s="6"/>
      <c r="Z634" s="6"/>
      <c r="AL634" s="6"/>
      <c r="AX634" s="6"/>
    </row>
    <row r="635" spans="14:50">
      <c r="N635" s="6"/>
      <c r="Z635" s="6"/>
      <c r="AL635" s="6"/>
      <c r="AX635" s="6"/>
    </row>
    <row r="636" spans="14:50">
      <c r="N636" s="6"/>
      <c r="Z636" s="6"/>
      <c r="AL636" s="6"/>
      <c r="AX636" s="6"/>
    </row>
    <row r="637" spans="14:50">
      <c r="N637" s="6"/>
      <c r="Z637" s="6"/>
      <c r="AL637" s="6"/>
      <c r="AX637" s="6"/>
    </row>
    <row r="638" spans="14:50">
      <c r="N638" s="6"/>
      <c r="Z638" s="6"/>
      <c r="AL638" s="6"/>
      <c r="AX638" s="6"/>
    </row>
    <row r="639" spans="14:50">
      <c r="N639" s="6"/>
      <c r="Z639" s="6"/>
      <c r="AL639" s="6"/>
      <c r="AX639" s="6"/>
    </row>
    <row r="640" spans="14:50">
      <c r="N640" s="6"/>
      <c r="Z640" s="6"/>
      <c r="AL640" s="6"/>
      <c r="AX640" s="6"/>
    </row>
    <row r="641" spans="14:50">
      <c r="N641" s="6"/>
      <c r="Z641" s="6"/>
      <c r="AL641" s="6"/>
      <c r="AX641" s="6"/>
    </row>
    <row r="642" spans="14:50">
      <c r="N642" s="6"/>
      <c r="Z642" s="6"/>
      <c r="AL642" s="6"/>
      <c r="AX642" s="6"/>
    </row>
    <row r="643" spans="14:50">
      <c r="N643" s="6"/>
      <c r="Z643" s="6"/>
      <c r="AL643" s="6"/>
      <c r="AX643" s="6"/>
    </row>
    <row r="644" spans="14:50">
      <c r="N644" s="6"/>
      <c r="Z644" s="6"/>
      <c r="AL644" s="6"/>
      <c r="AX644" s="6"/>
    </row>
    <row r="645" spans="14:50">
      <c r="N645" s="6"/>
      <c r="Z645" s="6"/>
      <c r="AL645" s="6"/>
      <c r="AX645" s="6"/>
    </row>
    <row r="646" spans="14:50">
      <c r="N646" s="6"/>
      <c r="Z646" s="6"/>
      <c r="AL646" s="6"/>
      <c r="AX646" s="6"/>
    </row>
    <row r="647" spans="14:50">
      <c r="N647" s="6"/>
      <c r="Z647" s="6"/>
      <c r="AL647" s="6"/>
      <c r="AX647" s="6"/>
    </row>
    <row r="648" spans="14:50">
      <c r="N648" s="6"/>
      <c r="Z648" s="6"/>
      <c r="AL648" s="6"/>
      <c r="AX648" s="6"/>
    </row>
    <row r="649" spans="14:50">
      <c r="N649" s="6"/>
      <c r="Z649" s="6"/>
      <c r="AL649" s="6"/>
      <c r="AX649" s="6"/>
    </row>
    <row r="650" spans="14:50">
      <c r="N650" s="6"/>
      <c r="Z650" s="6"/>
      <c r="AL650" s="6"/>
      <c r="AX650" s="6"/>
    </row>
    <row r="651" spans="14:50">
      <c r="N651" s="6"/>
      <c r="Z651" s="6"/>
      <c r="AL651" s="6"/>
      <c r="AX651" s="6"/>
    </row>
    <row r="652" spans="14:50">
      <c r="N652" s="6"/>
      <c r="Z652" s="6"/>
      <c r="AL652" s="6"/>
      <c r="AX652" s="6"/>
    </row>
    <row r="653" spans="14:50">
      <c r="N653" s="6"/>
      <c r="Z653" s="6"/>
      <c r="AL653" s="6"/>
      <c r="AX653" s="6"/>
    </row>
    <row r="654" spans="14:50">
      <c r="N654" s="6"/>
      <c r="Z654" s="6"/>
      <c r="AL654" s="6"/>
      <c r="AX654" s="6"/>
    </row>
    <row r="655" spans="14:50">
      <c r="N655" s="6"/>
      <c r="Z655" s="6"/>
      <c r="AL655" s="6"/>
      <c r="AX655" s="6"/>
    </row>
    <row r="656" spans="14:50">
      <c r="N656" s="6"/>
      <c r="Z656" s="6"/>
      <c r="AL656" s="6"/>
      <c r="AX656" s="6"/>
    </row>
    <row r="657" spans="14:50">
      <c r="N657" s="6"/>
      <c r="Z657" s="6"/>
      <c r="AL657" s="6"/>
      <c r="AX657" s="6"/>
    </row>
    <row r="658" spans="14:50">
      <c r="N658" s="6"/>
      <c r="Z658" s="6"/>
      <c r="AL658" s="6"/>
      <c r="AX658" s="6"/>
    </row>
    <row r="659" spans="14:50">
      <c r="N659" s="6"/>
      <c r="Z659" s="6"/>
      <c r="AL659" s="6"/>
      <c r="AX659" s="6"/>
    </row>
    <row r="660" spans="14:50">
      <c r="N660" s="6"/>
      <c r="Z660" s="6"/>
      <c r="AL660" s="6"/>
      <c r="AX660" s="6"/>
    </row>
    <row r="661" spans="14:50">
      <c r="N661" s="6"/>
      <c r="Z661" s="6"/>
      <c r="AL661" s="6"/>
      <c r="AX661" s="6"/>
    </row>
    <row r="662" spans="14:50">
      <c r="N662" s="6"/>
      <c r="Z662" s="6"/>
      <c r="AL662" s="6"/>
      <c r="AX662" s="6"/>
    </row>
    <row r="663" spans="14:50">
      <c r="N663" s="6"/>
      <c r="Z663" s="6"/>
      <c r="AL663" s="6"/>
      <c r="AX663" s="6"/>
    </row>
    <row r="664" spans="14:50">
      <c r="N664" s="6"/>
      <c r="Z664" s="6"/>
      <c r="AL664" s="6"/>
      <c r="AX664" s="6"/>
    </row>
    <row r="665" spans="14:50">
      <c r="N665" s="6"/>
      <c r="Z665" s="6"/>
      <c r="AL665" s="6"/>
      <c r="AX665" s="6"/>
    </row>
    <row r="666" spans="14:50">
      <c r="N666" s="6"/>
      <c r="Z666" s="6"/>
      <c r="AL666" s="6"/>
      <c r="AX666" s="6"/>
    </row>
    <row r="667" spans="14:50">
      <c r="N667" s="6"/>
      <c r="Z667" s="6"/>
      <c r="AL667" s="6"/>
      <c r="AX667" s="6"/>
    </row>
    <row r="668" spans="14:50">
      <c r="N668" s="6"/>
      <c r="Z668" s="6"/>
      <c r="AL668" s="6"/>
      <c r="AX668" s="6"/>
    </row>
    <row r="669" spans="14:50">
      <c r="N669" s="6"/>
      <c r="Z669" s="6"/>
      <c r="AL669" s="6"/>
      <c r="AX669" s="6"/>
    </row>
    <row r="670" spans="14:50">
      <c r="N670" s="6"/>
      <c r="Z670" s="6"/>
      <c r="AL670" s="6"/>
      <c r="AX670" s="6"/>
    </row>
    <row r="671" spans="14:50">
      <c r="N671" s="6"/>
      <c r="Z671" s="6"/>
      <c r="AL671" s="6"/>
      <c r="AX671" s="6"/>
    </row>
    <row r="672" spans="14:50">
      <c r="N672" s="6"/>
      <c r="Z672" s="6"/>
      <c r="AL672" s="6"/>
      <c r="AX672" s="6"/>
    </row>
    <row r="673" spans="14:50">
      <c r="N673" s="6"/>
      <c r="Z673" s="6"/>
      <c r="AL673" s="6"/>
      <c r="AX673" s="6"/>
    </row>
    <row r="674" spans="14:50">
      <c r="N674" s="6"/>
      <c r="Z674" s="6"/>
      <c r="AL674" s="6"/>
      <c r="AX674" s="6"/>
    </row>
    <row r="675" spans="14:50">
      <c r="N675" s="6"/>
      <c r="Z675" s="6"/>
      <c r="AL675" s="6"/>
      <c r="AX675" s="6"/>
    </row>
    <row r="676" spans="14:50">
      <c r="N676" s="6"/>
      <c r="Z676" s="6"/>
      <c r="AL676" s="6"/>
      <c r="AX676" s="6"/>
    </row>
    <row r="677" spans="14:50">
      <c r="N677" s="6"/>
      <c r="Z677" s="6"/>
      <c r="AL677" s="6"/>
      <c r="AX677" s="6"/>
    </row>
    <row r="678" spans="14:50">
      <c r="N678" s="6"/>
      <c r="Z678" s="6"/>
      <c r="AL678" s="6"/>
      <c r="AX678" s="6"/>
    </row>
    <row r="679" spans="14:50">
      <c r="N679" s="6"/>
      <c r="Z679" s="6"/>
      <c r="AL679" s="6"/>
      <c r="AX679" s="6"/>
    </row>
    <row r="680" spans="14:50">
      <c r="N680" s="6"/>
      <c r="Z680" s="6"/>
      <c r="AL680" s="6"/>
      <c r="AX680" s="6"/>
    </row>
    <row r="681" spans="14:50">
      <c r="N681" s="6"/>
      <c r="Z681" s="6"/>
      <c r="AL681" s="6"/>
      <c r="AX681" s="6"/>
    </row>
    <row r="682" spans="14:50">
      <c r="N682" s="6"/>
      <c r="Z682" s="6"/>
      <c r="AL682" s="6"/>
      <c r="AX682" s="6"/>
    </row>
    <row r="683" spans="14:50">
      <c r="N683" s="6"/>
      <c r="Z683" s="6"/>
      <c r="AL683" s="6"/>
      <c r="AX683" s="6"/>
    </row>
    <row r="684" spans="14:50">
      <c r="N684" s="6"/>
      <c r="Z684" s="6"/>
      <c r="AL684" s="6"/>
      <c r="AX684" s="6"/>
    </row>
    <row r="685" spans="14:50">
      <c r="N685" s="6"/>
      <c r="Z685" s="6"/>
      <c r="AL685" s="6"/>
      <c r="AX685" s="6"/>
    </row>
    <row r="686" spans="14:50">
      <c r="N686" s="6"/>
      <c r="Z686" s="6"/>
      <c r="AL686" s="6"/>
      <c r="AX686" s="6"/>
    </row>
    <row r="687" spans="14:50">
      <c r="N687" s="6"/>
      <c r="Z687" s="6"/>
      <c r="AL687" s="6"/>
      <c r="AX687" s="6"/>
    </row>
    <row r="688" spans="14:50">
      <c r="N688" s="6"/>
      <c r="Z688" s="6"/>
      <c r="AL688" s="6"/>
      <c r="AX688" s="6"/>
    </row>
    <row r="689" spans="14:50">
      <c r="N689" s="6"/>
      <c r="Z689" s="6"/>
      <c r="AL689" s="6"/>
      <c r="AX689" s="6"/>
    </row>
    <row r="690" spans="14:50">
      <c r="N690" s="6"/>
      <c r="Z690" s="6"/>
      <c r="AL690" s="6"/>
      <c r="AX690" s="6"/>
    </row>
    <row r="691" spans="14:50">
      <c r="N691" s="6"/>
      <c r="Z691" s="6"/>
      <c r="AL691" s="6"/>
      <c r="AX691" s="6"/>
    </row>
    <row r="692" spans="14:50">
      <c r="N692" s="6"/>
      <c r="Z692" s="6"/>
      <c r="AL692" s="6"/>
      <c r="AX692" s="6"/>
    </row>
    <row r="693" spans="14:50">
      <c r="N693" s="6"/>
      <c r="Z693" s="6"/>
      <c r="AL693" s="6"/>
      <c r="AX693" s="6"/>
    </row>
    <row r="694" spans="14:50">
      <c r="N694" s="6"/>
      <c r="Z694" s="6"/>
      <c r="AL694" s="6"/>
      <c r="AX694" s="6"/>
    </row>
    <row r="695" spans="14:50">
      <c r="N695" s="6"/>
      <c r="Z695" s="6"/>
      <c r="AL695" s="6"/>
      <c r="AX695" s="6"/>
    </row>
    <row r="696" spans="14:50">
      <c r="N696" s="6"/>
      <c r="Z696" s="6"/>
      <c r="AL696" s="6"/>
      <c r="AX696" s="6"/>
    </row>
    <row r="697" spans="14:50">
      <c r="N697" s="6"/>
      <c r="Z697" s="6"/>
      <c r="AL697" s="6"/>
      <c r="AX697" s="6"/>
    </row>
    <row r="698" spans="14:50">
      <c r="N698" s="6"/>
      <c r="Z698" s="6"/>
      <c r="AL698" s="6"/>
      <c r="AX698" s="6"/>
    </row>
    <row r="699" spans="14:50">
      <c r="N699" s="6"/>
      <c r="Z699" s="6"/>
      <c r="AL699" s="6"/>
      <c r="AX699" s="6"/>
    </row>
    <row r="700" spans="14:50">
      <c r="N700" s="6"/>
      <c r="Z700" s="6"/>
      <c r="AL700" s="6"/>
      <c r="AX700" s="6"/>
    </row>
    <row r="701" spans="14:50">
      <c r="N701" s="6"/>
      <c r="Z701" s="6"/>
      <c r="AL701" s="6"/>
      <c r="AX701" s="6"/>
    </row>
    <row r="702" spans="14:50">
      <c r="N702" s="6"/>
      <c r="Z702" s="6"/>
      <c r="AL702" s="6"/>
      <c r="AX702" s="6"/>
    </row>
    <row r="703" spans="14:50">
      <c r="N703" s="6"/>
      <c r="Z703" s="6"/>
      <c r="AL703" s="6"/>
      <c r="AX703" s="6"/>
    </row>
    <row r="704" spans="14:50">
      <c r="N704" s="6"/>
      <c r="Z704" s="6"/>
      <c r="AL704" s="6"/>
      <c r="AX704" s="6"/>
    </row>
    <row r="705" spans="14:50">
      <c r="N705" s="6"/>
      <c r="Z705" s="6"/>
      <c r="AL705" s="6"/>
      <c r="AX705" s="6"/>
    </row>
    <row r="706" spans="14:50">
      <c r="N706" s="6"/>
      <c r="Z706" s="6"/>
      <c r="AL706" s="6"/>
      <c r="AX706" s="6"/>
    </row>
    <row r="707" spans="14:50">
      <c r="N707" s="6"/>
      <c r="Z707" s="6"/>
      <c r="AL707" s="6"/>
      <c r="AX707" s="6"/>
    </row>
    <row r="708" spans="14:50">
      <c r="N708" s="6"/>
      <c r="Z708" s="6"/>
      <c r="AL708" s="6"/>
      <c r="AX708" s="6"/>
    </row>
    <row r="709" spans="14:50">
      <c r="N709" s="6"/>
      <c r="Z709" s="6"/>
      <c r="AL709" s="6"/>
      <c r="AX709" s="6"/>
    </row>
    <row r="710" spans="14:50">
      <c r="N710" s="6"/>
      <c r="Z710" s="6"/>
      <c r="AL710" s="6"/>
      <c r="AX710" s="6"/>
    </row>
    <row r="711" spans="14:50">
      <c r="N711" s="6"/>
      <c r="Z711" s="6"/>
      <c r="AL711" s="6"/>
      <c r="AX711" s="6"/>
    </row>
    <row r="712" spans="14:50">
      <c r="N712" s="6"/>
      <c r="Z712" s="6"/>
      <c r="AL712" s="6"/>
      <c r="AX712" s="6"/>
    </row>
    <row r="713" spans="14:50">
      <c r="N713" s="6"/>
      <c r="Z713" s="6"/>
      <c r="AL713" s="6"/>
      <c r="AX713" s="6"/>
    </row>
    <row r="714" spans="14:50">
      <c r="N714" s="6"/>
      <c r="Z714" s="6"/>
      <c r="AL714" s="6"/>
      <c r="AX714" s="6"/>
    </row>
    <row r="715" spans="14:50">
      <c r="N715" s="6"/>
      <c r="Z715" s="6"/>
      <c r="AL715" s="6"/>
      <c r="AX715" s="6"/>
    </row>
    <row r="716" spans="14:50">
      <c r="N716" s="6"/>
      <c r="Z716" s="6"/>
      <c r="AL716" s="6"/>
      <c r="AX716" s="6"/>
    </row>
    <row r="717" spans="14:50">
      <c r="N717" s="6"/>
      <c r="Z717" s="6"/>
      <c r="AL717" s="6"/>
      <c r="AX717" s="6"/>
    </row>
    <row r="718" spans="14:50">
      <c r="N718" s="6"/>
      <c r="Z718" s="6"/>
      <c r="AL718" s="6"/>
      <c r="AX718" s="6"/>
    </row>
    <row r="719" spans="14:50">
      <c r="N719" s="6"/>
      <c r="Z719" s="6"/>
      <c r="AL719" s="6"/>
      <c r="AX719" s="6"/>
    </row>
    <row r="720" spans="14:50">
      <c r="N720" s="6"/>
      <c r="Z720" s="6"/>
      <c r="AL720" s="6"/>
      <c r="AX720" s="6"/>
    </row>
    <row r="721" spans="14:50">
      <c r="N721" s="6"/>
      <c r="Z721" s="6"/>
      <c r="AL721" s="6"/>
      <c r="AX721" s="6"/>
    </row>
    <row r="722" spans="14:50">
      <c r="N722" s="6"/>
      <c r="Z722" s="6"/>
      <c r="AL722" s="6"/>
      <c r="AX722" s="6"/>
    </row>
    <row r="723" spans="14:50">
      <c r="N723" s="6"/>
      <c r="Z723" s="6"/>
      <c r="AL723" s="6"/>
      <c r="AX723" s="6"/>
    </row>
    <row r="724" spans="14:50">
      <c r="N724" s="6"/>
      <c r="Z724" s="6"/>
      <c r="AL724" s="6"/>
      <c r="AX724" s="6"/>
    </row>
    <row r="725" spans="14:50">
      <c r="N725" s="6"/>
      <c r="Z725" s="6"/>
      <c r="AL725" s="6"/>
      <c r="AX725" s="6"/>
    </row>
    <row r="726" spans="14:50">
      <c r="N726" s="6"/>
      <c r="Z726" s="6"/>
      <c r="AL726" s="6"/>
      <c r="AX726" s="6"/>
    </row>
    <row r="727" spans="14:50">
      <c r="N727" s="6"/>
      <c r="Z727" s="6"/>
      <c r="AL727" s="6"/>
      <c r="AX727" s="6"/>
    </row>
    <row r="728" spans="14:50">
      <c r="N728" s="6"/>
      <c r="Z728" s="6"/>
      <c r="AL728" s="6"/>
      <c r="AX728" s="6"/>
    </row>
    <row r="729" spans="14:50">
      <c r="N729" s="6"/>
      <c r="Z729" s="6"/>
      <c r="AL729" s="6"/>
      <c r="AX729" s="6"/>
    </row>
    <row r="730" spans="14:50">
      <c r="N730" s="6"/>
      <c r="Z730" s="6"/>
      <c r="AL730" s="6"/>
      <c r="AX730" s="6"/>
    </row>
    <row r="731" spans="14:50">
      <c r="N731" s="6"/>
      <c r="Z731" s="6"/>
      <c r="AL731" s="6"/>
      <c r="AX731" s="6"/>
    </row>
    <row r="732" spans="14:50">
      <c r="N732" s="6"/>
      <c r="Z732" s="6"/>
      <c r="AL732" s="6"/>
      <c r="AX732" s="6"/>
    </row>
    <row r="733" spans="14:50">
      <c r="N733" s="6"/>
      <c r="Z733" s="6"/>
      <c r="AL733" s="6"/>
      <c r="AX733" s="6"/>
    </row>
    <row r="734" spans="14:50">
      <c r="N734" s="6"/>
      <c r="Z734" s="6"/>
      <c r="AL734" s="6"/>
      <c r="AX734" s="6"/>
    </row>
    <row r="735" spans="14:50">
      <c r="N735" s="6"/>
      <c r="Z735" s="6"/>
      <c r="AL735" s="6"/>
      <c r="AX735" s="6"/>
    </row>
    <row r="736" spans="14:50">
      <c r="N736" s="6"/>
      <c r="Z736" s="6"/>
      <c r="AL736" s="6"/>
      <c r="AX736" s="6"/>
    </row>
    <row r="737" spans="14:50">
      <c r="N737" s="6"/>
      <c r="Z737" s="6"/>
      <c r="AL737" s="6"/>
      <c r="AX737" s="6"/>
    </row>
    <row r="738" spans="14:50">
      <c r="N738" s="6"/>
      <c r="Z738" s="6"/>
      <c r="AL738" s="6"/>
      <c r="AX738" s="6"/>
    </row>
    <row r="739" spans="14:50">
      <c r="N739" s="6"/>
      <c r="Z739" s="6"/>
      <c r="AL739" s="6"/>
      <c r="AX739" s="6"/>
    </row>
    <row r="740" spans="14:50">
      <c r="N740" s="6"/>
      <c r="Z740" s="6"/>
      <c r="AL740" s="6"/>
      <c r="AX740" s="6"/>
    </row>
    <row r="741" spans="14:50">
      <c r="N741" s="6"/>
      <c r="Z741" s="6"/>
      <c r="AL741" s="6"/>
      <c r="AX741" s="6"/>
    </row>
    <row r="742" spans="14:50">
      <c r="N742" s="6"/>
      <c r="Z742" s="6"/>
      <c r="AL742" s="6"/>
      <c r="AX742" s="6"/>
    </row>
    <row r="743" spans="14:50">
      <c r="N743" s="6"/>
      <c r="Z743" s="6"/>
      <c r="AL743" s="6"/>
      <c r="AX743" s="6"/>
    </row>
    <row r="744" spans="14:50">
      <c r="N744" s="6"/>
      <c r="Z744" s="6"/>
      <c r="AL744" s="6"/>
      <c r="AX744" s="6"/>
    </row>
    <row r="745" spans="14:50">
      <c r="N745" s="6"/>
      <c r="Z745" s="6"/>
      <c r="AL745" s="6"/>
      <c r="AX745" s="6"/>
    </row>
    <row r="746" spans="14:50">
      <c r="N746" s="6"/>
      <c r="Z746" s="6"/>
      <c r="AL746" s="6"/>
      <c r="AX746" s="6"/>
    </row>
    <row r="747" spans="14:50">
      <c r="N747" s="6"/>
      <c r="Z747" s="6"/>
      <c r="AL747" s="6"/>
      <c r="AX747" s="6"/>
    </row>
    <row r="748" spans="14:50">
      <c r="N748" s="6"/>
      <c r="Z748" s="6"/>
      <c r="AL748" s="6"/>
      <c r="AX748" s="6"/>
    </row>
    <row r="749" spans="14:50">
      <c r="N749" s="6"/>
      <c r="Z749" s="6"/>
      <c r="AL749" s="6"/>
      <c r="AX749" s="6"/>
    </row>
    <row r="750" spans="14:50">
      <c r="N750" s="6"/>
      <c r="Z750" s="6"/>
      <c r="AL750" s="6"/>
      <c r="AX750" s="6"/>
    </row>
    <row r="751" spans="14:50">
      <c r="N751" s="6"/>
      <c r="Z751" s="6"/>
      <c r="AL751" s="6"/>
      <c r="AX751" s="6"/>
    </row>
    <row r="752" spans="14:50">
      <c r="N752" s="6"/>
      <c r="Z752" s="6"/>
      <c r="AL752" s="6"/>
      <c r="AX752" s="6"/>
    </row>
    <row r="753" spans="14:50">
      <c r="N753" s="6"/>
      <c r="Z753" s="6"/>
      <c r="AL753" s="6"/>
      <c r="AX753" s="6"/>
    </row>
    <row r="754" spans="14:50">
      <c r="N754" s="6"/>
      <c r="Z754" s="6"/>
      <c r="AL754" s="6"/>
      <c r="AX754" s="6"/>
    </row>
    <row r="755" spans="14:50">
      <c r="N755" s="6"/>
      <c r="Z755" s="6"/>
      <c r="AL755" s="6"/>
      <c r="AX755" s="6"/>
    </row>
    <row r="756" spans="14:50">
      <c r="N756" s="6"/>
      <c r="Z756" s="6"/>
      <c r="AL756" s="6"/>
      <c r="AX756" s="6"/>
    </row>
    <row r="757" spans="14:50">
      <c r="N757" s="6"/>
      <c r="Z757" s="6"/>
      <c r="AL757" s="6"/>
      <c r="AX757" s="6"/>
    </row>
    <row r="758" spans="14:50">
      <c r="N758" s="6"/>
      <c r="Z758" s="6"/>
      <c r="AL758" s="6"/>
      <c r="AX758" s="6"/>
    </row>
    <row r="759" spans="14:50">
      <c r="N759" s="6"/>
      <c r="Z759" s="6"/>
      <c r="AL759" s="6"/>
      <c r="AX759" s="6"/>
    </row>
    <row r="760" spans="14:50">
      <c r="N760" s="6"/>
      <c r="Z760" s="6"/>
      <c r="AL760" s="6"/>
      <c r="AX760" s="6"/>
    </row>
    <row r="761" spans="14:50">
      <c r="N761" s="6"/>
      <c r="Z761" s="6"/>
      <c r="AL761" s="6"/>
      <c r="AX761" s="6"/>
    </row>
    <row r="762" spans="14:50">
      <c r="N762" s="6"/>
      <c r="Z762" s="6"/>
      <c r="AL762" s="6"/>
      <c r="AX762" s="6"/>
    </row>
    <row r="763" spans="14:50">
      <c r="N763" s="6"/>
      <c r="Z763" s="6"/>
      <c r="AL763" s="6"/>
      <c r="AX763" s="6"/>
    </row>
    <row r="764" spans="14:50">
      <c r="N764" s="6"/>
      <c r="Z764" s="6"/>
      <c r="AL764" s="6"/>
      <c r="AX764" s="6"/>
    </row>
    <row r="765" spans="14:50">
      <c r="N765" s="6"/>
      <c r="Z765" s="6"/>
      <c r="AL765" s="6"/>
      <c r="AX765" s="6"/>
    </row>
    <row r="766" spans="14:50">
      <c r="N766" s="6"/>
      <c r="Z766" s="6"/>
      <c r="AL766" s="6"/>
      <c r="AX766" s="6"/>
    </row>
    <row r="767" spans="14:50">
      <c r="N767" s="6"/>
      <c r="Z767" s="6"/>
      <c r="AL767" s="6"/>
      <c r="AX767" s="6"/>
    </row>
    <row r="768" spans="14:50">
      <c r="N768" s="6"/>
      <c r="Z768" s="6"/>
      <c r="AL768" s="6"/>
      <c r="AX768" s="6"/>
    </row>
    <row r="769" spans="14:50">
      <c r="N769" s="6"/>
      <c r="Z769" s="6"/>
      <c r="AL769" s="6"/>
      <c r="AX769" s="6"/>
    </row>
    <row r="770" spans="14:50">
      <c r="N770" s="6"/>
      <c r="Z770" s="6"/>
      <c r="AL770" s="6"/>
      <c r="AX770" s="6"/>
    </row>
    <row r="771" spans="14:50">
      <c r="N771" s="6"/>
      <c r="Z771" s="6"/>
      <c r="AL771" s="6"/>
      <c r="AX771" s="6"/>
    </row>
    <row r="772" spans="14:50">
      <c r="N772" s="6"/>
      <c r="Z772" s="6"/>
      <c r="AL772" s="6"/>
      <c r="AX772" s="6"/>
    </row>
    <row r="773" spans="14:50">
      <c r="N773" s="6"/>
      <c r="Z773" s="6"/>
      <c r="AL773" s="6"/>
      <c r="AX773" s="6"/>
    </row>
    <row r="774" spans="14:50">
      <c r="N774" s="6"/>
      <c r="Z774" s="6"/>
      <c r="AL774" s="6"/>
      <c r="AX774" s="6"/>
    </row>
    <row r="775" spans="14:50">
      <c r="N775" s="6"/>
      <c r="Z775" s="6"/>
      <c r="AL775" s="6"/>
      <c r="AX775" s="6"/>
    </row>
    <row r="776" spans="14:50">
      <c r="N776" s="6"/>
      <c r="Z776" s="6"/>
      <c r="AL776" s="6"/>
      <c r="AX776" s="6"/>
    </row>
    <row r="777" spans="14:50">
      <c r="N777" s="6"/>
      <c r="Z777" s="6"/>
      <c r="AL777" s="6"/>
      <c r="AX777" s="6"/>
    </row>
    <row r="778" spans="14:50">
      <c r="N778" s="6"/>
      <c r="Z778" s="6"/>
      <c r="AL778" s="6"/>
      <c r="AX778" s="6"/>
    </row>
    <row r="779" spans="14:50">
      <c r="N779" s="6"/>
      <c r="Z779" s="6"/>
      <c r="AL779" s="6"/>
      <c r="AX779" s="6"/>
    </row>
    <row r="780" spans="14:50">
      <c r="N780" s="6"/>
      <c r="Z780" s="6"/>
      <c r="AL780" s="6"/>
      <c r="AX780" s="6"/>
    </row>
    <row r="781" spans="14:50">
      <c r="N781" s="6"/>
      <c r="Z781" s="6"/>
      <c r="AL781" s="6"/>
      <c r="AX781" s="6"/>
    </row>
    <row r="782" spans="14:50">
      <c r="N782" s="6"/>
      <c r="Z782" s="6"/>
      <c r="AL782" s="6"/>
      <c r="AX782" s="6"/>
    </row>
    <row r="783" spans="14:50">
      <c r="N783" s="6"/>
      <c r="Z783" s="6"/>
      <c r="AL783" s="6"/>
      <c r="AX783" s="6"/>
    </row>
    <row r="784" spans="14:50">
      <c r="N784" s="6"/>
      <c r="Z784" s="6"/>
      <c r="AL784" s="6"/>
      <c r="AX784" s="6"/>
    </row>
    <row r="785" spans="14:50">
      <c r="N785" s="6"/>
      <c r="Z785" s="6"/>
      <c r="AL785" s="6"/>
      <c r="AX785" s="6"/>
    </row>
    <row r="786" spans="14:50">
      <c r="N786" s="6"/>
      <c r="Z786" s="6"/>
      <c r="AL786" s="6"/>
      <c r="AX786" s="6"/>
    </row>
    <row r="787" spans="14:50">
      <c r="N787" s="6"/>
      <c r="Z787" s="6"/>
      <c r="AL787" s="6"/>
      <c r="AX787" s="6"/>
    </row>
    <row r="788" spans="14:50">
      <c r="N788" s="6"/>
      <c r="Z788" s="6"/>
      <c r="AL788" s="6"/>
      <c r="AX788" s="6"/>
    </row>
    <row r="789" spans="14:50">
      <c r="N789" s="6"/>
      <c r="Z789" s="6"/>
      <c r="AL789" s="6"/>
      <c r="AX789" s="6"/>
    </row>
    <row r="790" spans="14:50">
      <c r="N790" s="6"/>
      <c r="Z790" s="6"/>
      <c r="AL790" s="6"/>
      <c r="AX790" s="6"/>
    </row>
    <row r="791" spans="14:50">
      <c r="N791" s="6"/>
      <c r="Z791" s="6"/>
      <c r="AL791" s="6"/>
      <c r="AX791" s="6"/>
    </row>
    <row r="792" spans="14:50">
      <c r="N792" s="6"/>
      <c r="Z792" s="6"/>
      <c r="AL792" s="6"/>
      <c r="AX792" s="6"/>
    </row>
    <row r="793" spans="14:50">
      <c r="N793" s="6"/>
      <c r="Z793" s="6"/>
      <c r="AL793" s="6"/>
      <c r="AX793" s="6"/>
    </row>
    <row r="794" spans="14:50">
      <c r="N794" s="6"/>
      <c r="Z794" s="6"/>
      <c r="AL794" s="6"/>
      <c r="AX794" s="6"/>
    </row>
    <row r="795" spans="14:50">
      <c r="N795" s="6"/>
      <c r="Z795" s="6"/>
      <c r="AL795" s="6"/>
      <c r="AX795" s="6"/>
    </row>
    <row r="796" spans="14:50">
      <c r="N796" s="6"/>
      <c r="Z796" s="6"/>
      <c r="AL796" s="6"/>
      <c r="AX796" s="6"/>
    </row>
    <row r="797" spans="14:50">
      <c r="N797" s="6"/>
      <c r="Z797" s="6"/>
      <c r="AL797" s="6"/>
      <c r="AX797" s="6"/>
    </row>
    <row r="798" spans="14:50">
      <c r="N798" s="6"/>
      <c r="Z798" s="6"/>
      <c r="AL798" s="6"/>
      <c r="AX798" s="6"/>
    </row>
    <row r="799" spans="14:50">
      <c r="N799" s="6"/>
      <c r="Z799" s="6"/>
      <c r="AL799" s="6"/>
      <c r="AX799" s="6"/>
    </row>
    <row r="800" spans="14:50">
      <c r="N800" s="6"/>
      <c r="Z800" s="6"/>
      <c r="AL800" s="6"/>
      <c r="AX800" s="6"/>
    </row>
    <row r="801" spans="14:50">
      <c r="N801" s="6"/>
      <c r="Z801" s="6"/>
      <c r="AL801" s="6"/>
      <c r="AX801" s="6"/>
    </row>
    <row r="802" spans="14:50">
      <c r="N802" s="6"/>
      <c r="Z802" s="6"/>
      <c r="AL802" s="6"/>
      <c r="AX802" s="6"/>
    </row>
    <row r="803" spans="14:50">
      <c r="N803" s="6"/>
      <c r="Z803" s="6"/>
      <c r="AL803" s="6"/>
      <c r="AX803" s="6"/>
    </row>
    <row r="804" spans="14:50">
      <c r="N804" s="6"/>
      <c r="Z804" s="6"/>
      <c r="AL804" s="6"/>
      <c r="AX804" s="6"/>
    </row>
    <row r="805" spans="14:50">
      <c r="N805" s="6"/>
      <c r="Z805" s="6"/>
      <c r="AL805" s="6"/>
      <c r="AX805" s="6"/>
    </row>
    <row r="806" spans="14:50">
      <c r="N806" s="6"/>
      <c r="Z806" s="6"/>
      <c r="AL806" s="6"/>
      <c r="AX806" s="6"/>
    </row>
    <row r="807" spans="14:50">
      <c r="N807" s="6"/>
      <c r="Z807" s="6"/>
      <c r="AL807" s="6"/>
      <c r="AX807" s="6"/>
    </row>
    <row r="808" spans="14:50">
      <c r="N808" s="6"/>
      <c r="Z808" s="6"/>
      <c r="AL808" s="6"/>
      <c r="AX808" s="6"/>
    </row>
    <row r="809" spans="14:50">
      <c r="N809" s="6"/>
      <c r="Z809" s="6"/>
      <c r="AL809" s="6"/>
      <c r="AX809" s="6"/>
    </row>
    <row r="810" spans="14:50">
      <c r="N810" s="6"/>
      <c r="Z810" s="6"/>
      <c r="AL810" s="6"/>
      <c r="AX810" s="6"/>
    </row>
    <row r="811" spans="14:50">
      <c r="N811" s="6"/>
      <c r="Z811" s="6"/>
      <c r="AL811" s="6"/>
      <c r="AX811" s="6"/>
    </row>
    <row r="812" spans="14:50">
      <c r="N812" s="6"/>
      <c r="Z812" s="6"/>
      <c r="AL812" s="6"/>
      <c r="AX812" s="6"/>
    </row>
    <row r="813" spans="14:50">
      <c r="N813" s="6"/>
      <c r="Z813" s="6"/>
      <c r="AL813" s="6"/>
      <c r="AX813" s="6"/>
    </row>
    <row r="814" spans="14:50">
      <c r="N814" s="6"/>
      <c r="Z814" s="6"/>
      <c r="AL814" s="6"/>
      <c r="AX814" s="6"/>
    </row>
    <row r="815" spans="14:50">
      <c r="N815" s="6"/>
      <c r="Z815" s="6"/>
      <c r="AL815" s="6"/>
      <c r="AX815" s="6"/>
    </row>
    <row r="816" spans="14:50">
      <c r="N816" s="6"/>
      <c r="Z816" s="6"/>
      <c r="AL816" s="6"/>
      <c r="AX816" s="6"/>
    </row>
    <row r="817" spans="14:50">
      <c r="N817" s="6"/>
      <c r="Z817" s="6"/>
      <c r="AL817" s="6"/>
      <c r="AX817" s="6"/>
    </row>
    <row r="818" spans="14:50">
      <c r="N818" s="6"/>
      <c r="Z818" s="6"/>
      <c r="AL818" s="6"/>
      <c r="AX818" s="6"/>
    </row>
    <row r="819" spans="14:50">
      <c r="N819" s="6"/>
      <c r="Z819" s="6"/>
      <c r="AL819" s="6"/>
      <c r="AX819" s="6"/>
    </row>
    <row r="820" spans="14:50">
      <c r="N820" s="6"/>
      <c r="Z820" s="6"/>
      <c r="AL820" s="6"/>
      <c r="AX820" s="6"/>
    </row>
    <row r="821" spans="14:50">
      <c r="N821" s="6"/>
      <c r="Z821" s="6"/>
      <c r="AL821" s="6"/>
      <c r="AX821" s="6"/>
    </row>
    <row r="822" spans="14:50">
      <c r="N822" s="6"/>
      <c r="Z822" s="6"/>
      <c r="AL822" s="6"/>
      <c r="AX822" s="6"/>
    </row>
    <row r="823" spans="14:50">
      <c r="N823" s="6"/>
      <c r="Z823" s="6"/>
      <c r="AL823" s="6"/>
      <c r="AX823" s="6"/>
    </row>
    <row r="824" spans="14:50">
      <c r="N824" s="6"/>
      <c r="Z824" s="6"/>
      <c r="AL824" s="6"/>
      <c r="AX824" s="6"/>
    </row>
    <row r="825" spans="14:50">
      <c r="N825" s="6"/>
      <c r="Z825" s="6"/>
      <c r="AL825" s="6"/>
      <c r="AX825" s="6"/>
    </row>
    <row r="826" spans="14:50">
      <c r="N826" s="6"/>
      <c r="Z826" s="6"/>
      <c r="AL826" s="6"/>
      <c r="AX826" s="6"/>
    </row>
    <row r="827" spans="14:50">
      <c r="N827" s="6"/>
      <c r="Z827" s="6"/>
      <c r="AL827" s="6"/>
      <c r="AX827" s="6"/>
    </row>
    <row r="828" spans="14:50">
      <c r="N828" s="6"/>
      <c r="Z828" s="6"/>
      <c r="AL828" s="6"/>
      <c r="AX828" s="6"/>
    </row>
    <row r="829" spans="14:50">
      <c r="N829" s="6"/>
      <c r="Z829" s="6"/>
      <c r="AL829" s="6"/>
      <c r="AX829" s="6"/>
    </row>
    <row r="830" spans="14:50">
      <c r="N830" s="6"/>
      <c r="Z830" s="6"/>
      <c r="AL830" s="6"/>
      <c r="AX830" s="6"/>
    </row>
    <row r="831" spans="14:50">
      <c r="N831" s="6"/>
      <c r="Z831" s="6"/>
      <c r="AL831" s="6"/>
      <c r="AX831" s="6"/>
    </row>
    <row r="832" spans="14:50">
      <c r="N832" s="6"/>
      <c r="Z832" s="6"/>
      <c r="AL832" s="6"/>
      <c r="AX832" s="6"/>
    </row>
    <row r="833" spans="14:50">
      <c r="N833" s="6"/>
      <c r="Z833" s="6"/>
      <c r="AL833" s="6"/>
      <c r="AX833" s="6"/>
    </row>
    <row r="834" spans="14:50">
      <c r="N834" s="6"/>
      <c r="Z834" s="6"/>
      <c r="AL834" s="6"/>
      <c r="AX834" s="6"/>
    </row>
    <row r="835" spans="14:50">
      <c r="N835" s="6"/>
      <c r="Z835" s="6"/>
      <c r="AL835" s="6"/>
      <c r="AX835" s="6"/>
    </row>
    <row r="836" spans="14:50">
      <c r="N836" s="6"/>
      <c r="Z836" s="6"/>
      <c r="AL836" s="6"/>
      <c r="AX836" s="6"/>
    </row>
    <row r="837" spans="14:50">
      <c r="N837" s="6"/>
      <c r="Z837" s="6"/>
      <c r="AL837" s="6"/>
      <c r="AX837" s="6"/>
    </row>
    <row r="838" spans="14:50">
      <c r="N838" s="6"/>
      <c r="Z838" s="6"/>
      <c r="AL838" s="6"/>
      <c r="AX838" s="6"/>
    </row>
    <row r="839" spans="14:50">
      <c r="N839" s="6"/>
      <c r="Z839" s="6"/>
      <c r="AL839" s="6"/>
      <c r="AX839" s="6"/>
    </row>
    <row r="840" spans="14:50">
      <c r="N840" s="6"/>
      <c r="Z840" s="6"/>
      <c r="AL840" s="6"/>
      <c r="AX840" s="6"/>
    </row>
    <row r="841" spans="14:50">
      <c r="N841" s="6"/>
      <c r="Z841" s="6"/>
      <c r="AL841" s="6"/>
      <c r="AX841" s="6"/>
    </row>
    <row r="842" spans="14:50">
      <c r="N842" s="6"/>
      <c r="Z842" s="6"/>
      <c r="AL842" s="6"/>
      <c r="AX842" s="6"/>
    </row>
    <row r="843" spans="14:50">
      <c r="N843" s="6"/>
      <c r="Z843" s="6"/>
      <c r="AL843" s="6"/>
      <c r="AX843" s="6"/>
    </row>
    <row r="844" spans="14:50">
      <c r="N844" s="6"/>
      <c r="Z844" s="6"/>
      <c r="AL844" s="6"/>
      <c r="AX844" s="6"/>
    </row>
    <row r="845" spans="14:50">
      <c r="N845" s="6"/>
      <c r="Z845" s="6"/>
      <c r="AL845" s="6"/>
      <c r="AX845" s="6"/>
    </row>
    <row r="846" spans="14:50">
      <c r="N846" s="6"/>
      <c r="Z846" s="6"/>
      <c r="AL846" s="6"/>
      <c r="AX846" s="6"/>
    </row>
    <row r="847" spans="14:50">
      <c r="N847" s="6"/>
      <c r="Z847" s="6"/>
      <c r="AL847" s="6"/>
      <c r="AX847" s="6"/>
    </row>
    <row r="848" spans="14:50">
      <c r="N848" s="6"/>
      <c r="Z848" s="6"/>
      <c r="AL848" s="6"/>
      <c r="AX848" s="6"/>
    </row>
    <row r="849" spans="14:50">
      <c r="N849" s="6"/>
      <c r="Z849" s="6"/>
      <c r="AL849" s="6"/>
      <c r="AX849" s="6"/>
    </row>
    <row r="850" spans="14:50">
      <c r="N850" s="6"/>
      <c r="Z850" s="6"/>
      <c r="AL850" s="6"/>
      <c r="AX850" s="6"/>
    </row>
    <row r="851" spans="14:50">
      <c r="N851" s="6"/>
      <c r="Z851" s="6"/>
      <c r="AL851" s="6"/>
      <c r="AX851" s="6"/>
    </row>
    <row r="852" spans="14:50">
      <c r="N852" s="6"/>
      <c r="Z852" s="6"/>
      <c r="AL852" s="6"/>
      <c r="AX852" s="6"/>
    </row>
    <row r="853" spans="14:50">
      <c r="N853" s="6"/>
      <c r="Z853" s="6"/>
      <c r="AL853" s="6"/>
      <c r="AX853" s="6"/>
    </row>
    <row r="854" spans="14:50">
      <c r="N854" s="6"/>
      <c r="Z854" s="6"/>
      <c r="AL854" s="6"/>
      <c r="AX854" s="6"/>
    </row>
    <row r="855" spans="14:50">
      <c r="N855" s="6"/>
      <c r="Z855" s="6"/>
      <c r="AL855" s="6"/>
      <c r="AX855" s="6"/>
    </row>
    <row r="856" spans="14:50">
      <c r="N856" s="6"/>
      <c r="Z856" s="6"/>
      <c r="AL856" s="6"/>
      <c r="AX856" s="6"/>
    </row>
    <row r="857" spans="14:50">
      <c r="N857" s="6"/>
      <c r="Z857" s="6"/>
      <c r="AL857" s="6"/>
      <c r="AX857" s="6"/>
    </row>
    <row r="858" spans="14:50">
      <c r="N858" s="6"/>
      <c r="Z858" s="6"/>
      <c r="AL858" s="6"/>
      <c r="AX858" s="6"/>
    </row>
    <row r="859" spans="14:50">
      <c r="N859" s="6"/>
      <c r="Z859" s="6"/>
      <c r="AL859" s="6"/>
      <c r="AX859" s="6"/>
    </row>
    <row r="860" spans="14:50">
      <c r="N860" s="6"/>
      <c r="Z860" s="6"/>
      <c r="AL860" s="6"/>
      <c r="AX860" s="6"/>
    </row>
    <row r="861" spans="14:50">
      <c r="N861" s="6"/>
      <c r="Z861" s="6"/>
      <c r="AL861" s="6"/>
      <c r="AX861" s="6"/>
    </row>
    <row r="862" spans="14:50">
      <c r="N862" s="6"/>
      <c r="Z862" s="6"/>
      <c r="AL862" s="6"/>
      <c r="AX862" s="6"/>
    </row>
    <row r="863" spans="14:50">
      <c r="N863" s="6"/>
      <c r="Z863" s="6"/>
      <c r="AL863" s="6"/>
      <c r="AX863" s="6"/>
    </row>
    <row r="864" spans="14:50">
      <c r="N864" s="6"/>
      <c r="Z864" s="6"/>
      <c r="AL864" s="6"/>
      <c r="AX864" s="6"/>
    </row>
    <row r="865" spans="14:50">
      <c r="N865" s="6"/>
      <c r="Z865" s="6"/>
      <c r="AL865" s="6"/>
      <c r="AX865" s="6"/>
    </row>
    <row r="866" spans="14:50">
      <c r="N866" s="6"/>
      <c r="Z866" s="6"/>
      <c r="AL866" s="6"/>
      <c r="AX866" s="6"/>
    </row>
    <row r="867" spans="14:50">
      <c r="N867" s="6"/>
      <c r="Z867" s="6"/>
      <c r="AL867" s="6"/>
      <c r="AX867" s="6"/>
    </row>
    <row r="868" spans="14:50">
      <c r="N868" s="6"/>
      <c r="Z868" s="6"/>
      <c r="AL868" s="6"/>
      <c r="AX868" s="6"/>
    </row>
    <row r="869" spans="14:50">
      <c r="N869" s="6"/>
      <c r="Z869" s="6"/>
      <c r="AL869" s="6"/>
      <c r="AX869" s="6"/>
    </row>
    <row r="870" spans="14:50">
      <c r="N870" s="6"/>
      <c r="Z870" s="6"/>
      <c r="AL870" s="6"/>
      <c r="AX870" s="6"/>
    </row>
    <row r="871" spans="14:50">
      <c r="N871" s="6"/>
      <c r="Z871" s="6"/>
      <c r="AL871" s="6"/>
      <c r="AX871" s="6"/>
    </row>
    <row r="872" spans="14:50">
      <c r="N872" s="6"/>
      <c r="Z872" s="6"/>
      <c r="AL872" s="6"/>
      <c r="AX872" s="6"/>
    </row>
    <row r="873" spans="14:50">
      <c r="N873" s="6"/>
      <c r="Z873" s="6"/>
      <c r="AL873" s="6"/>
      <c r="AX873" s="6"/>
    </row>
    <row r="874" spans="14:50">
      <c r="N874" s="6"/>
      <c r="Z874" s="6"/>
      <c r="AL874" s="6"/>
      <c r="AX874" s="6"/>
    </row>
    <row r="875" spans="14:50">
      <c r="N875" s="6"/>
      <c r="Z875" s="6"/>
      <c r="AL875" s="6"/>
      <c r="AX875" s="6"/>
    </row>
    <row r="876" spans="14:50">
      <c r="N876" s="6"/>
      <c r="Z876" s="6"/>
      <c r="AL876" s="6"/>
      <c r="AX876" s="6"/>
    </row>
    <row r="877" spans="14:50">
      <c r="N877" s="6"/>
      <c r="Z877" s="6"/>
      <c r="AL877" s="6"/>
      <c r="AX877" s="6"/>
    </row>
    <row r="878" spans="14:50">
      <c r="N878" s="6"/>
      <c r="Z878" s="6"/>
      <c r="AL878" s="6"/>
      <c r="AX878" s="6"/>
    </row>
    <row r="879" spans="14:50">
      <c r="N879" s="6"/>
      <c r="Z879" s="6"/>
      <c r="AL879" s="6"/>
      <c r="AX879" s="6"/>
    </row>
    <row r="880" spans="14:50">
      <c r="N880" s="6"/>
      <c r="Z880" s="6"/>
      <c r="AL880" s="6"/>
      <c r="AX880" s="6"/>
    </row>
    <row r="881" spans="14:50">
      <c r="N881" s="6"/>
      <c r="Z881" s="6"/>
      <c r="AL881" s="6"/>
      <c r="AX881" s="6"/>
    </row>
    <row r="882" spans="14:50">
      <c r="N882" s="6"/>
      <c r="Z882" s="6"/>
      <c r="AL882" s="6"/>
      <c r="AX882" s="6"/>
    </row>
    <row r="883" spans="14:50">
      <c r="N883" s="6"/>
      <c r="Z883" s="6"/>
      <c r="AL883" s="6"/>
      <c r="AX883" s="6"/>
    </row>
    <row r="884" spans="14:50">
      <c r="N884" s="6"/>
      <c r="Z884" s="6"/>
      <c r="AL884" s="6"/>
      <c r="AX884" s="6"/>
    </row>
    <row r="885" spans="14:50">
      <c r="N885" s="6"/>
      <c r="Z885" s="6"/>
      <c r="AL885" s="6"/>
      <c r="AX885" s="6"/>
    </row>
    <row r="886" spans="14:50">
      <c r="N886" s="6"/>
      <c r="Z886" s="6"/>
      <c r="AL886" s="6"/>
      <c r="AX886" s="6"/>
    </row>
    <row r="887" spans="14:50">
      <c r="N887" s="6"/>
      <c r="Z887" s="6"/>
      <c r="AL887" s="6"/>
      <c r="AX887" s="6"/>
    </row>
    <row r="888" spans="14:50">
      <c r="N888" s="6"/>
      <c r="Z888" s="6"/>
      <c r="AL888" s="6"/>
      <c r="AX888" s="6"/>
    </row>
    <row r="889" spans="14:50">
      <c r="N889" s="6"/>
      <c r="Z889" s="6"/>
      <c r="AL889" s="6"/>
      <c r="AX889" s="6"/>
    </row>
    <row r="890" spans="14:50">
      <c r="N890" s="6"/>
      <c r="Z890" s="6"/>
      <c r="AL890" s="6"/>
      <c r="AX890" s="6"/>
    </row>
    <row r="891" spans="14:50">
      <c r="N891" s="6"/>
      <c r="Z891" s="6"/>
      <c r="AL891" s="6"/>
      <c r="AX891" s="6"/>
    </row>
    <row r="892" spans="14:50">
      <c r="N892" s="6"/>
      <c r="Z892" s="6"/>
      <c r="AL892" s="6"/>
      <c r="AX892" s="6"/>
    </row>
    <row r="893" spans="14:50">
      <c r="N893" s="6"/>
      <c r="Z893" s="6"/>
      <c r="AL893" s="6"/>
      <c r="AX893" s="6"/>
    </row>
    <row r="894" spans="14:50">
      <c r="N894" s="6"/>
      <c r="Z894" s="6"/>
      <c r="AL894" s="6"/>
      <c r="AX894" s="6"/>
    </row>
    <row r="895" spans="14:50">
      <c r="N895" s="6"/>
      <c r="Z895" s="6"/>
      <c r="AL895" s="6"/>
      <c r="AX895" s="6"/>
    </row>
    <row r="896" spans="14:50">
      <c r="N896" s="6"/>
      <c r="Z896" s="6"/>
      <c r="AL896" s="6"/>
      <c r="AX896" s="6"/>
    </row>
    <row r="897" spans="14:50">
      <c r="N897" s="6"/>
      <c r="Z897" s="6"/>
      <c r="AL897" s="6"/>
      <c r="AX897" s="6"/>
    </row>
    <row r="898" spans="14:50">
      <c r="N898" s="6"/>
      <c r="Z898" s="6"/>
      <c r="AL898" s="6"/>
      <c r="AX898" s="6"/>
    </row>
    <row r="899" spans="14:50">
      <c r="N899" s="6"/>
      <c r="Z899" s="6"/>
      <c r="AL899" s="6"/>
      <c r="AX899" s="6"/>
    </row>
    <row r="900" spans="14:50">
      <c r="N900" s="6"/>
      <c r="Z900" s="6"/>
      <c r="AL900" s="6"/>
      <c r="AX900" s="6"/>
    </row>
    <row r="901" spans="14:50">
      <c r="N901" s="6"/>
      <c r="Z901" s="6"/>
      <c r="AL901" s="6"/>
      <c r="AX901" s="6"/>
    </row>
    <row r="902" spans="14:50">
      <c r="N902" s="6"/>
      <c r="Z902" s="6"/>
      <c r="AL902" s="6"/>
      <c r="AX902" s="6"/>
    </row>
    <row r="903" spans="14:50">
      <c r="N903" s="6"/>
      <c r="Z903" s="6"/>
      <c r="AL903" s="6"/>
      <c r="AX903" s="6"/>
    </row>
    <row r="904" spans="14:50">
      <c r="N904" s="6"/>
      <c r="Z904" s="6"/>
      <c r="AL904" s="6"/>
      <c r="AX904" s="6"/>
    </row>
    <row r="905" spans="14:50">
      <c r="N905" s="6"/>
      <c r="Z905" s="6"/>
      <c r="AL905" s="6"/>
      <c r="AX905" s="6"/>
    </row>
    <row r="906" spans="14:50">
      <c r="N906" s="6"/>
      <c r="Z906" s="6"/>
      <c r="AL906" s="6"/>
      <c r="AX906" s="6"/>
    </row>
    <row r="907" spans="14:50">
      <c r="N907" s="6"/>
      <c r="Z907" s="6"/>
      <c r="AL907" s="6"/>
      <c r="AX907" s="6"/>
    </row>
    <row r="908" spans="14:50">
      <c r="N908" s="6"/>
      <c r="Z908" s="6"/>
      <c r="AL908" s="6"/>
      <c r="AX908" s="6"/>
    </row>
    <row r="909" spans="14:50">
      <c r="N909" s="6"/>
      <c r="Z909" s="6"/>
      <c r="AL909" s="6"/>
      <c r="AX909" s="6"/>
    </row>
    <row r="910" spans="14:50">
      <c r="N910" s="6"/>
      <c r="Z910" s="6"/>
      <c r="AL910" s="6"/>
      <c r="AX910" s="6"/>
    </row>
    <row r="911" spans="14:50">
      <c r="N911" s="6"/>
      <c r="Z911" s="6"/>
      <c r="AL911" s="6"/>
      <c r="AX911" s="6"/>
    </row>
    <row r="912" spans="14:50">
      <c r="N912" s="6"/>
      <c r="Z912" s="6"/>
      <c r="AL912" s="6"/>
      <c r="AX912" s="6"/>
    </row>
    <row r="913" spans="14:50">
      <c r="N913" s="6"/>
      <c r="Z913" s="6"/>
      <c r="AL913" s="6"/>
      <c r="AX913" s="6"/>
    </row>
    <row r="914" spans="14:50">
      <c r="N914" s="6"/>
      <c r="Z914" s="6"/>
      <c r="AL914" s="6"/>
      <c r="AX914" s="6"/>
    </row>
    <row r="915" spans="14:50">
      <c r="N915" s="6"/>
      <c r="Z915" s="6"/>
      <c r="AL915" s="6"/>
      <c r="AX915" s="6"/>
    </row>
    <row r="916" spans="14:50">
      <c r="N916" s="6"/>
      <c r="Z916" s="6"/>
      <c r="AL916" s="6"/>
      <c r="AX916" s="6"/>
    </row>
    <row r="917" spans="14:50">
      <c r="N917" s="6"/>
      <c r="Z917" s="6"/>
      <c r="AL917" s="6"/>
      <c r="AX917" s="6"/>
    </row>
    <row r="918" spans="14:50">
      <c r="N918" s="6"/>
      <c r="Z918" s="6"/>
      <c r="AL918" s="6"/>
      <c r="AX918" s="6"/>
    </row>
    <row r="919" spans="14:50">
      <c r="N919" s="6"/>
      <c r="Z919" s="6"/>
      <c r="AL919" s="6"/>
      <c r="AX919" s="6"/>
    </row>
    <row r="920" spans="14:50">
      <c r="N920" s="6"/>
      <c r="Z920" s="6"/>
      <c r="AL920" s="6"/>
      <c r="AX920" s="6"/>
    </row>
    <row r="921" spans="14:50">
      <c r="N921" s="6"/>
      <c r="Z921" s="6"/>
      <c r="AL921" s="6"/>
      <c r="AX921" s="6"/>
    </row>
    <row r="922" spans="14:50">
      <c r="N922" s="6"/>
      <c r="Z922" s="6"/>
      <c r="AL922" s="6"/>
      <c r="AX922" s="6"/>
    </row>
    <row r="923" spans="14:50">
      <c r="N923" s="6"/>
      <c r="Z923" s="6"/>
      <c r="AL923" s="6"/>
      <c r="AX923" s="6"/>
    </row>
    <row r="924" spans="14:50">
      <c r="N924" s="6"/>
      <c r="Z924" s="6"/>
      <c r="AL924" s="6"/>
      <c r="AX924" s="6"/>
    </row>
    <row r="925" spans="14:50">
      <c r="N925" s="6"/>
      <c r="Z925" s="6"/>
      <c r="AL925" s="6"/>
      <c r="AX925" s="6"/>
    </row>
    <row r="926" spans="14:50">
      <c r="N926" s="6"/>
      <c r="Z926" s="6"/>
      <c r="AL926" s="6"/>
      <c r="AX926" s="6"/>
    </row>
    <row r="927" spans="14:50">
      <c r="N927" s="6"/>
      <c r="Z927" s="6"/>
      <c r="AL927" s="6"/>
      <c r="AX927" s="6"/>
    </row>
    <row r="928" spans="14:50">
      <c r="N928" s="6"/>
      <c r="Z928" s="6"/>
      <c r="AL928" s="6"/>
      <c r="AX928" s="6"/>
    </row>
    <row r="929" spans="14:50">
      <c r="N929" s="6"/>
      <c r="Z929" s="6"/>
      <c r="AL929" s="6"/>
      <c r="AX929" s="6"/>
    </row>
    <row r="930" spans="14:50">
      <c r="N930" s="6"/>
      <c r="Z930" s="6"/>
      <c r="AL930" s="6"/>
      <c r="AX930" s="6"/>
    </row>
    <row r="931" spans="14:50">
      <c r="N931" s="6"/>
      <c r="Z931" s="6"/>
      <c r="AL931" s="6"/>
      <c r="AX931" s="6"/>
    </row>
    <row r="932" spans="14:50">
      <c r="N932" s="6"/>
      <c r="Z932" s="6"/>
      <c r="AL932" s="6"/>
      <c r="AX932" s="6"/>
    </row>
    <row r="933" spans="14:50">
      <c r="N933" s="6"/>
      <c r="Z933" s="6"/>
      <c r="AL933" s="6"/>
      <c r="AX933" s="6"/>
    </row>
    <row r="934" spans="14:50">
      <c r="N934" s="6"/>
      <c r="Z934" s="6"/>
      <c r="AL934" s="6"/>
      <c r="AX934" s="6"/>
    </row>
    <row r="935" spans="14:50">
      <c r="N935" s="6"/>
      <c r="Z935" s="6"/>
      <c r="AL935" s="6"/>
      <c r="AX935" s="6"/>
    </row>
    <row r="936" spans="14:50">
      <c r="N936" s="6"/>
      <c r="Z936" s="6"/>
      <c r="AL936" s="6"/>
      <c r="AX936" s="6"/>
    </row>
    <row r="937" spans="14:50">
      <c r="N937" s="6"/>
      <c r="Z937" s="6"/>
      <c r="AL937" s="6"/>
      <c r="AX937" s="6"/>
    </row>
    <row r="938" spans="14:50">
      <c r="N938" s="6"/>
      <c r="Z938" s="6"/>
      <c r="AL938" s="6"/>
      <c r="AX938" s="6"/>
    </row>
    <row r="939" spans="14:50">
      <c r="N939" s="6"/>
      <c r="Z939" s="6"/>
      <c r="AL939" s="6"/>
      <c r="AX939" s="6"/>
    </row>
    <row r="940" spans="14:50">
      <c r="N940" s="6"/>
      <c r="Z940" s="6"/>
      <c r="AL940" s="6"/>
      <c r="AX940" s="6"/>
    </row>
    <row r="941" spans="14:50">
      <c r="N941" s="6"/>
      <c r="Z941" s="6"/>
      <c r="AL941" s="6"/>
      <c r="AX941" s="6"/>
    </row>
    <row r="942" spans="14:50">
      <c r="N942" s="6"/>
      <c r="Z942" s="6"/>
      <c r="AL942" s="6"/>
      <c r="AX942" s="6"/>
    </row>
    <row r="943" spans="14:50">
      <c r="N943" s="6"/>
      <c r="Z943" s="6"/>
      <c r="AL943" s="6"/>
      <c r="AX943" s="6"/>
    </row>
    <row r="944" spans="14:50">
      <c r="N944" s="6"/>
      <c r="Z944" s="6"/>
      <c r="AL944" s="6"/>
      <c r="AX944" s="6"/>
    </row>
    <row r="945" spans="14:50">
      <c r="N945" s="6"/>
      <c r="Z945" s="6"/>
      <c r="AL945" s="6"/>
      <c r="AX945" s="6"/>
    </row>
    <row r="946" spans="14:50">
      <c r="N946" s="6"/>
      <c r="Z946" s="6"/>
      <c r="AL946" s="6"/>
      <c r="AX946" s="6"/>
    </row>
    <row r="947" spans="14:50">
      <c r="N947" s="6"/>
      <c r="Z947" s="6"/>
      <c r="AL947" s="6"/>
      <c r="AX947" s="6"/>
    </row>
    <row r="948" spans="14:50">
      <c r="N948" s="6"/>
      <c r="Z948" s="6"/>
      <c r="AL948" s="6"/>
      <c r="AX948" s="6"/>
    </row>
    <row r="949" spans="14:50">
      <c r="N949" s="6"/>
      <c r="Z949" s="6"/>
      <c r="AL949" s="6"/>
      <c r="AX949" s="6"/>
    </row>
    <row r="950" spans="14:50">
      <c r="N950" s="6"/>
      <c r="Z950" s="6"/>
      <c r="AL950" s="6"/>
      <c r="AX950" s="6"/>
    </row>
    <row r="951" spans="14:50">
      <c r="N951" s="6"/>
      <c r="Z951" s="6"/>
      <c r="AL951" s="6"/>
      <c r="AX951" s="6"/>
    </row>
    <row r="952" spans="14:50">
      <c r="N952" s="6"/>
      <c r="Z952" s="6"/>
      <c r="AL952" s="6"/>
      <c r="AX952" s="6"/>
    </row>
    <row r="953" spans="14:50">
      <c r="N953" s="6"/>
      <c r="Z953" s="6"/>
      <c r="AL953" s="6"/>
      <c r="AX953" s="6"/>
    </row>
    <row r="954" spans="14:50">
      <c r="N954" s="6"/>
      <c r="Z954" s="6"/>
      <c r="AL954" s="6"/>
      <c r="AX954" s="6"/>
    </row>
    <row r="955" spans="14:50">
      <c r="N955" s="6"/>
      <c r="Z955" s="6"/>
      <c r="AL955" s="6"/>
      <c r="AX955" s="6"/>
    </row>
    <row r="956" spans="14:50">
      <c r="N956" s="6"/>
      <c r="Z956" s="6"/>
      <c r="AL956" s="6"/>
      <c r="AX956" s="6"/>
    </row>
    <row r="957" spans="14:50">
      <c r="N957" s="6"/>
      <c r="Z957" s="6"/>
      <c r="AL957" s="6"/>
      <c r="AX957" s="6"/>
    </row>
    <row r="958" spans="14:50">
      <c r="N958" s="6"/>
      <c r="Z958" s="6"/>
      <c r="AL958" s="6"/>
      <c r="AX958" s="6"/>
    </row>
    <row r="959" spans="14:50">
      <c r="N959" s="6"/>
      <c r="Z959" s="6"/>
      <c r="AL959" s="6"/>
      <c r="AX959" s="6"/>
    </row>
    <row r="960" spans="14:50">
      <c r="N960" s="6"/>
      <c r="Z960" s="6"/>
      <c r="AL960" s="6"/>
      <c r="AX960" s="6"/>
    </row>
    <row r="961" spans="14:50">
      <c r="N961" s="6"/>
      <c r="Z961" s="6"/>
      <c r="AL961" s="6"/>
      <c r="AX961" s="6"/>
    </row>
    <row r="962" spans="14:50">
      <c r="N962" s="6"/>
      <c r="Z962" s="6"/>
      <c r="AL962" s="6"/>
      <c r="AX962" s="6"/>
    </row>
    <row r="963" spans="14:50">
      <c r="N963" s="6"/>
      <c r="Z963" s="6"/>
      <c r="AL963" s="6"/>
      <c r="AX963" s="6"/>
    </row>
    <row r="964" spans="14:50">
      <c r="N964" s="6"/>
      <c r="Z964" s="6"/>
      <c r="AL964" s="6"/>
      <c r="AX964" s="6"/>
    </row>
    <row r="965" spans="14:50">
      <c r="N965" s="6"/>
      <c r="Z965" s="6"/>
      <c r="AL965" s="6"/>
      <c r="AX965" s="6"/>
    </row>
    <row r="966" spans="14:50">
      <c r="N966" s="6"/>
      <c r="Z966" s="6"/>
      <c r="AL966" s="6"/>
      <c r="AX966" s="6"/>
    </row>
    <row r="967" spans="14:50">
      <c r="N967" s="6"/>
      <c r="Z967" s="6"/>
      <c r="AL967" s="6"/>
      <c r="AX967" s="6"/>
    </row>
    <row r="968" spans="14:50">
      <c r="N968" s="6"/>
      <c r="Z968" s="6"/>
      <c r="AL968" s="6"/>
      <c r="AX968" s="6"/>
    </row>
    <row r="969" spans="14:50">
      <c r="N969" s="6"/>
      <c r="Z969" s="6"/>
      <c r="AL969" s="6"/>
      <c r="AX969" s="6"/>
    </row>
    <row r="970" spans="14:50">
      <c r="N970" s="6"/>
      <c r="Z970" s="6"/>
      <c r="AL970" s="6"/>
      <c r="AX970" s="6"/>
    </row>
    <row r="971" spans="14:50">
      <c r="N971" s="6"/>
      <c r="Z971" s="6"/>
      <c r="AL971" s="6"/>
      <c r="AX971" s="6"/>
    </row>
    <row r="972" spans="14:50">
      <c r="N972" s="6"/>
      <c r="Z972" s="6"/>
      <c r="AL972" s="6"/>
      <c r="AX972" s="6"/>
    </row>
    <row r="973" spans="14:50">
      <c r="N973" s="6"/>
      <c r="Z973" s="6"/>
      <c r="AL973" s="6"/>
      <c r="AX973" s="6"/>
    </row>
    <row r="974" spans="14:50">
      <c r="N974" s="6"/>
      <c r="Z974" s="6"/>
      <c r="AL974" s="6"/>
      <c r="AX974" s="6"/>
    </row>
    <row r="975" spans="14:50">
      <c r="N975" s="6"/>
      <c r="Z975" s="6"/>
      <c r="AL975" s="6"/>
      <c r="AX975" s="6"/>
    </row>
    <row r="976" spans="14:50">
      <c r="N976" s="6"/>
      <c r="Z976" s="6"/>
      <c r="AL976" s="6"/>
      <c r="AX976" s="6"/>
    </row>
    <row r="977" spans="14:50">
      <c r="N977" s="6"/>
      <c r="Z977" s="6"/>
      <c r="AL977" s="6"/>
      <c r="AX977" s="6"/>
    </row>
    <row r="978" spans="14:50">
      <c r="N978" s="6"/>
      <c r="Z978" s="6"/>
      <c r="AL978" s="6"/>
      <c r="AX978" s="6"/>
    </row>
    <row r="979" spans="14:50">
      <c r="N979" s="6"/>
      <c r="Z979" s="6"/>
      <c r="AL979" s="6"/>
      <c r="AX979" s="6"/>
    </row>
    <row r="980" spans="14:50">
      <c r="N980" s="6"/>
      <c r="Z980" s="6"/>
      <c r="AL980" s="6"/>
      <c r="AX980" s="6"/>
    </row>
    <row r="981" spans="14:50">
      <c r="N981" s="6"/>
      <c r="Z981" s="6"/>
      <c r="AL981" s="6"/>
      <c r="AX981" s="6"/>
    </row>
    <row r="982" spans="14:50">
      <c r="N982" s="6"/>
      <c r="Z982" s="6"/>
      <c r="AL982" s="6"/>
      <c r="AX982" s="6"/>
    </row>
    <row r="983" spans="14:50">
      <c r="N983" s="6"/>
      <c r="Z983" s="6"/>
      <c r="AL983" s="6"/>
      <c r="AX983" s="6"/>
    </row>
    <row r="984" spans="14:50">
      <c r="N984" s="6"/>
      <c r="Z984" s="6"/>
      <c r="AL984" s="6"/>
      <c r="AX984" s="6"/>
    </row>
    <row r="985" spans="14:50">
      <c r="N985" s="6"/>
      <c r="Z985" s="6"/>
      <c r="AL985" s="6"/>
      <c r="AX985" s="6"/>
    </row>
    <row r="986" spans="14:50">
      <c r="N986" s="6"/>
      <c r="Z986" s="6"/>
      <c r="AL986" s="6"/>
      <c r="AX986" s="6"/>
    </row>
    <row r="987" spans="14:50">
      <c r="N987" s="6"/>
      <c r="Z987" s="6"/>
      <c r="AL987" s="6"/>
      <c r="AX987" s="6"/>
    </row>
    <row r="988" spans="14:50">
      <c r="N988" s="6"/>
      <c r="Z988" s="6"/>
      <c r="AL988" s="6"/>
      <c r="AX988" s="6"/>
    </row>
    <row r="989" spans="14:50">
      <c r="N989" s="6"/>
      <c r="Z989" s="6"/>
      <c r="AL989" s="6"/>
      <c r="AX989" s="6"/>
    </row>
    <row r="990" spans="14:50">
      <c r="N990" s="6"/>
      <c r="Z990" s="6"/>
      <c r="AL990" s="6"/>
      <c r="AX990" s="6"/>
    </row>
    <row r="991" spans="14:50">
      <c r="N991" s="6"/>
      <c r="Z991" s="6"/>
      <c r="AL991" s="6"/>
      <c r="AX991" s="6"/>
    </row>
    <row r="992" spans="14:50">
      <c r="N992" s="6"/>
      <c r="Z992" s="6"/>
      <c r="AL992" s="6"/>
      <c r="AX992" s="6"/>
    </row>
    <row r="993" spans="14:50">
      <c r="N993" s="6"/>
      <c r="Z993" s="6"/>
      <c r="AL993" s="6"/>
      <c r="AX993" s="6"/>
    </row>
    <row r="994" spans="14:50">
      <c r="N994" s="6"/>
      <c r="Z994" s="6"/>
      <c r="AL994" s="6"/>
      <c r="AX994" s="6"/>
    </row>
    <row r="995" spans="14:50">
      <c r="N995" s="6"/>
      <c r="Z995" s="6"/>
      <c r="AL995" s="6"/>
      <c r="AX995" s="6"/>
    </row>
    <row r="996" spans="14:50">
      <c r="N996" s="6"/>
      <c r="Z996" s="6"/>
      <c r="AL996" s="6"/>
      <c r="AX996" s="6"/>
    </row>
    <row r="997" spans="14:50">
      <c r="N997" s="6"/>
      <c r="Z997" s="6"/>
      <c r="AL997" s="6"/>
      <c r="AX997" s="6"/>
    </row>
    <row r="998" spans="14:50">
      <c r="N998" s="6"/>
      <c r="Z998" s="6"/>
      <c r="AL998" s="6"/>
      <c r="AX998" s="6"/>
    </row>
    <row r="999" spans="14:50">
      <c r="N999" s="6"/>
      <c r="Z999" s="6"/>
      <c r="AL999" s="6"/>
      <c r="AX999" s="6"/>
    </row>
    <row r="1000" spans="14:50">
      <c r="N1000" s="6"/>
      <c r="Z1000" s="6"/>
      <c r="AL1000" s="6"/>
      <c r="AX1000" s="6"/>
    </row>
    <row r="1001" spans="14:50">
      <c r="N1001" s="6"/>
      <c r="Z1001" s="6"/>
      <c r="AL1001" s="6"/>
      <c r="AX1001" s="6"/>
    </row>
    <row r="1002" spans="14:50">
      <c r="N1002" s="6"/>
      <c r="Z1002" s="6"/>
      <c r="AL1002" s="6"/>
      <c r="AX1002" s="6"/>
    </row>
    <row r="1003" spans="14:50">
      <c r="N1003" s="6"/>
      <c r="Z1003" s="6"/>
      <c r="AL1003" s="6"/>
      <c r="AX1003" s="6"/>
    </row>
    <row r="1004" spans="14:50">
      <c r="N1004" s="6"/>
      <c r="Z1004" s="6"/>
      <c r="AL1004" s="6"/>
      <c r="AX1004" s="6"/>
    </row>
    <row r="1005" spans="14:50">
      <c r="N1005" s="6"/>
      <c r="Z1005" s="6"/>
      <c r="AL1005" s="6"/>
      <c r="AX1005" s="6"/>
    </row>
    <row r="1006" spans="14:50">
      <c r="N1006" s="6"/>
      <c r="Z1006" s="6"/>
      <c r="AL1006" s="6"/>
      <c r="AX1006" s="6"/>
    </row>
    <row r="1007" spans="14:50">
      <c r="N1007" s="6"/>
      <c r="Z1007" s="6"/>
      <c r="AL1007" s="6"/>
      <c r="AX1007" s="6"/>
    </row>
    <row r="1008" spans="14:50">
      <c r="N1008" s="6"/>
      <c r="Z1008" s="6"/>
      <c r="AL1008" s="6"/>
      <c r="AX1008" s="6"/>
    </row>
    <row r="1009" spans="14:50">
      <c r="N1009" s="6"/>
      <c r="Z1009" s="6"/>
      <c r="AL1009" s="6"/>
      <c r="AX1009" s="6"/>
    </row>
    <row r="1010" spans="14:50">
      <c r="N1010" s="6"/>
      <c r="Z1010" s="6"/>
      <c r="AL1010" s="6"/>
      <c r="AX1010" s="6"/>
    </row>
    <row r="1011" spans="14:50">
      <c r="N1011" s="6"/>
      <c r="Z1011" s="6"/>
      <c r="AL1011" s="6"/>
      <c r="AX1011" s="6"/>
    </row>
    <row r="1012" spans="14:50">
      <c r="N1012" s="6"/>
      <c r="Z1012" s="6"/>
      <c r="AL1012" s="6"/>
      <c r="AX1012" s="6"/>
    </row>
    <row r="1013" spans="14:50">
      <c r="N1013" s="6"/>
      <c r="Z1013" s="6"/>
      <c r="AL1013" s="6"/>
      <c r="AX1013" s="6"/>
    </row>
    <row r="1014" spans="14:50">
      <c r="N1014" s="6"/>
      <c r="Z1014" s="6"/>
      <c r="AL1014" s="6"/>
      <c r="AX1014" s="6"/>
    </row>
    <row r="1015" spans="14:50">
      <c r="N1015" s="6"/>
      <c r="Z1015" s="6"/>
      <c r="AL1015" s="6"/>
      <c r="AX1015" s="6"/>
    </row>
    <row r="1016" spans="14:50">
      <c r="N1016" s="6"/>
      <c r="Z1016" s="6"/>
      <c r="AL1016" s="6"/>
      <c r="AX1016" s="6"/>
    </row>
    <row r="1017" spans="14:50">
      <c r="N1017" s="6"/>
      <c r="Z1017" s="6"/>
      <c r="AL1017" s="6"/>
      <c r="AX1017" s="6"/>
    </row>
    <row r="1018" spans="14:50">
      <c r="N1018" s="6"/>
      <c r="Z1018" s="6"/>
      <c r="AL1018" s="6"/>
      <c r="AX1018" s="6"/>
    </row>
    <row r="1019" spans="14:50">
      <c r="N1019" s="6"/>
      <c r="Z1019" s="6"/>
      <c r="AL1019" s="6"/>
      <c r="AX1019" s="6"/>
    </row>
    <row r="1020" spans="14:50">
      <c r="N1020" s="6"/>
      <c r="Z1020" s="6"/>
      <c r="AL1020" s="6"/>
      <c r="AX1020" s="6"/>
    </row>
    <row r="1021" spans="14:50">
      <c r="N1021" s="6"/>
      <c r="Z1021" s="6"/>
      <c r="AL1021" s="6"/>
      <c r="AX1021" s="6"/>
    </row>
    <row r="1022" spans="14:50">
      <c r="N1022" s="6"/>
      <c r="Z1022" s="6"/>
      <c r="AL1022" s="6"/>
      <c r="AX1022" s="6"/>
    </row>
    <row r="1023" spans="14:50">
      <c r="N1023" s="6"/>
      <c r="Z1023" s="6"/>
      <c r="AL1023" s="6"/>
      <c r="AX1023" s="6"/>
    </row>
    <row r="1024" spans="14:50">
      <c r="N1024" s="6"/>
      <c r="Z1024" s="6"/>
      <c r="AL1024" s="6"/>
      <c r="AX1024" s="6"/>
    </row>
    <row r="1025" spans="14:50">
      <c r="N1025" s="6"/>
      <c r="Z1025" s="6"/>
      <c r="AL1025" s="6"/>
      <c r="AX1025" s="6"/>
    </row>
    <row r="1026" spans="14:50">
      <c r="N1026" s="6"/>
      <c r="Z1026" s="6"/>
      <c r="AL1026" s="6"/>
      <c r="AX1026" s="6"/>
    </row>
    <row r="1027" spans="14:50">
      <c r="N1027" s="6"/>
      <c r="Z1027" s="6"/>
      <c r="AL1027" s="6"/>
      <c r="AX1027" s="6"/>
    </row>
    <row r="1028" spans="14:50">
      <c r="N1028" s="6"/>
      <c r="Z1028" s="6"/>
      <c r="AL1028" s="6"/>
      <c r="AX1028" s="6"/>
    </row>
    <row r="1029" spans="14:50">
      <c r="N1029" s="6"/>
      <c r="Z1029" s="6"/>
      <c r="AL1029" s="6"/>
      <c r="AX1029" s="6"/>
    </row>
    <row r="1030" spans="14:50">
      <c r="N1030" s="6"/>
      <c r="Z1030" s="6"/>
      <c r="AL1030" s="6"/>
      <c r="AX1030" s="6"/>
    </row>
    <row r="1031" spans="14:50">
      <c r="N1031" s="6"/>
      <c r="Z1031" s="6"/>
      <c r="AL1031" s="6"/>
      <c r="AX1031" s="6"/>
    </row>
    <row r="1032" spans="14:50">
      <c r="N1032" s="6"/>
      <c r="Z1032" s="6"/>
      <c r="AL1032" s="6"/>
      <c r="AX1032" s="6"/>
    </row>
    <row r="1033" spans="14:50">
      <c r="N1033" s="6"/>
      <c r="Z1033" s="6"/>
      <c r="AL1033" s="6"/>
      <c r="AX1033" s="6"/>
    </row>
    <row r="1034" spans="14:50">
      <c r="N1034" s="6"/>
      <c r="Z1034" s="6"/>
      <c r="AL1034" s="6"/>
      <c r="AX1034" s="6"/>
    </row>
    <row r="1035" spans="14:50">
      <c r="N1035" s="6"/>
      <c r="Z1035" s="6"/>
      <c r="AL1035" s="6"/>
      <c r="AX1035" s="6"/>
    </row>
    <row r="1036" spans="14:50">
      <c r="N1036" s="6"/>
      <c r="Z1036" s="6"/>
      <c r="AL1036" s="6"/>
      <c r="AX1036" s="6"/>
    </row>
    <row r="1037" spans="14:50">
      <c r="N1037" s="6"/>
      <c r="Z1037" s="6"/>
      <c r="AL1037" s="6"/>
      <c r="AX1037" s="6"/>
    </row>
    <row r="1038" spans="14:50">
      <c r="N1038" s="6"/>
      <c r="Z1038" s="6"/>
      <c r="AL1038" s="6"/>
      <c r="AX1038" s="6"/>
    </row>
    <row r="1039" spans="14:50">
      <c r="N1039" s="6"/>
      <c r="Z1039" s="6"/>
      <c r="AL1039" s="6"/>
      <c r="AX1039" s="6"/>
    </row>
    <row r="1040" spans="14:50">
      <c r="N1040" s="6"/>
      <c r="Z1040" s="6"/>
      <c r="AL1040" s="6"/>
      <c r="AX1040" s="6"/>
    </row>
    <row r="1041" spans="14:50">
      <c r="N1041" s="6"/>
      <c r="Z1041" s="6"/>
      <c r="AL1041" s="6"/>
      <c r="AX1041" s="6"/>
    </row>
    <row r="1042" spans="14:50">
      <c r="N1042" s="6"/>
      <c r="Z1042" s="6"/>
      <c r="AL1042" s="6"/>
      <c r="AX1042" s="6"/>
    </row>
    <row r="1043" spans="14:50">
      <c r="N1043" s="6"/>
      <c r="Z1043" s="6"/>
      <c r="AL1043" s="6"/>
      <c r="AX1043" s="6"/>
    </row>
    <row r="1044" spans="14:50">
      <c r="N1044" s="6"/>
      <c r="Z1044" s="6"/>
      <c r="AL1044" s="6"/>
      <c r="AX1044" s="6"/>
    </row>
    <row r="1045" spans="14:50">
      <c r="N1045" s="6"/>
      <c r="Z1045" s="6"/>
      <c r="AL1045" s="6"/>
      <c r="AX1045" s="6"/>
    </row>
    <row r="1046" spans="14:50">
      <c r="N1046" s="6"/>
      <c r="Z1046" s="6"/>
      <c r="AL1046" s="6"/>
      <c r="AX1046" s="6"/>
    </row>
    <row r="1047" spans="14:50">
      <c r="N1047" s="6"/>
      <c r="Z1047" s="6"/>
      <c r="AL1047" s="6"/>
      <c r="AX1047" s="6"/>
    </row>
    <row r="1048" spans="14:50">
      <c r="N1048" s="6"/>
      <c r="Z1048" s="6"/>
      <c r="AL1048" s="6"/>
      <c r="AX1048" s="6"/>
    </row>
    <row r="1049" spans="14:50">
      <c r="N1049" s="6"/>
      <c r="Z1049" s="6"/>
      <c r="AL1049" s="6"/>
      <c r="AX1049" s="6"/>
    </row>
    <row r="1050" spans="14:50">
      <c r="N1050" s="6"/>
      <c r="Z1050" s="6"/>
      <c r="AL1050" s="6"/>
      <c r="AX1050" s="6"/>
    </row>
    <row r="1051" spans="14:50">
      <c r="N1051" s="6"/>
      <c r="Z1051" s="6"/>
      <c r="AL1051" s="6"/>
      <c r="AX1051" s="6"/>
    </row>
    <row r="1052" spans="14:50">
      <c r="N1052" s="6"/>
      <c r="Z1052" s="6"/>
      <c r="AL1052" s="6"/>
      <c r="AX1052" s="6"/>
    </row>
    <row r="1053" spans="14:50">
      <c r="N1053" s="6"/>
      <c r="Z1053" s="6"/>
      <c r="AL1053" s="6"/>
      <c r="AX1053" s="6"/>
    </row>
    <row r="1054" spans="14:50">
      <c r="N1054" s="6"/>
      <c r="Z1054" s="6"/>
      <c r="AL1054" s="6"/>
      <c r="AX1054" s="6"/>
    </row>
    <row r="1055" spans="14:50">
      <c r="N1055" s="6"/>
      <c r="Z1055" s="6"/>
      <c r="AL1055" s="6"/>
      <c r="AX1055" s="6"/>
    </row>
    <row r="1056" spans="14:50">
      <c r="N1056" s="6"/>
      <c r="Z1056" s="6"/>
      <c r="AL1056" s="6"/>
      <c r="AX1056" s="6"/>
    </row>
    <row r="1057" spans="14:50">
      <c r="N1057" s="6"/>
      <c r="Z1057" s="6"/>
      <c r="AL1057" s="6"/>
      <c r="AX1057" s="6"/>
    </row>
    <row r="1058" spans="14:50">
      <c r="N1058" s="6"/>
      <c r="Z1058" s="6"/>
      <c r="AL1058" s="6"/>
      <c r="AX1058" s="6"/>
    </row>
    <row r="1059" spans="14:50">
      <c r="N1059" s="6"/>
      <c r="Z1059" s="6"/>
      <c r="AL1059" s="6"/>
      <c r="AX1059" s="6"/>
    </row>
    <row r="1060" spans="14:50">
      <c r="N1060" s="6"/>
      <c r="Z1060" s="6"/>
      <c r="AL1060" s="6"/>
      <c r="AX1060" s="6"/>
    </row>
    <row r="1061" spans="14:50">
      <c r="N1061" s="6"/>
      <c r="Z1061" s="6"/>
      <c r="AL1061" s="6"/>
      <c r="AX1061" s="6"/>
    </row>
    <row r="1062" spans="14:50">
      <c r="N1062" s="6"/>
      <c r="Z1062" s="6"/>
      <c r="AL1062" s="6"/>
      <c r="AX1062" s="6"/>
    </row>
    <row r="1063" spans="14:50">
      <c r="N1063" s="6"/>
      <c r="Z1063" s="6"/>
      <c r="AL1063" s="6"/>
      <c r="AX1063" s="6"/>
    </row>
    <row r="1064" spans="14:50">
      <c r="N1064" s="6"/>
      <c r="Z1064" s="6"/>
      <c r="AL1064" s="6"/>
      <c r="AX1064" s="6"/>
    </row>
    <row r="1065" spans="14:50">
      <c r="N1065" s="6"/>
      <c r="Z1065" s="6"/>
      <c r="AL1065" s="6"/>
      <c r="AX1065" s="6"/>
    </row>
    <row r="1066" spans="14:50">
      <c r="N1066" s="6"/>
      <c r="Z1066" s="6"/>
      <c r="AL1066" s="6"/>
      <c r="AX1066" s="6"/>
    </row>
    <row r="1067" spans="14:50">
      <c r="N1067" s="6"/>
      <c r="Z1067" s="6"/>
      <c r="AL1067" s="6"/>
      <c r="AX1067" s="6"/>
    </row>
    <row r="1068" spans="14:50">
      <c r="N1068" s="6"/>
      <c r="Z1068" s="6"/>
      <c r="AL1068" s="6"/>
      <c r="AX1068" s="6"/>
    </row>
    <row r="1069" spans="14:50">
      <c r="N1069" s="6"/>
      <c r="Z1069" s="6"/>
      <c r="AL1069" s="6"/>
      <c r="AX1069" s="6"/>
    </row>
    <row r="1070" spans="14:50">
      <c r="N1070" s="6"/>
      <c r="Z1070" s="6"/>
      <c r="AL1070" s="6"/>
      <c r="AX1070" s="6"/>
    </row>
    <row r="1071" spans="14:50">
      <c r="N1071" s="6"/>
      <c r="Z1071" s="6"/>
      <c r="AL1071" s="6"/>
      <c r="AX1071" s="6"/>
    </row>
    <row r="1072" spans="14:50">
      <c r="N1072" s="6"/>
      <c r="Z1072" s="6"/>
      <c r="AL1072" s="6"/>
      <c r="AX1072" s="6"/>
    </row>
    <row r="1073" spans="14:50">
      <c r="N1073" s="6"/>
      <c r="Z1073" s="6"/>
      <c r="AL1073" s="6"/>
      <c r="AX1073" s="6"/>
    </row>
    <row r="1074" spans="14:50">
      <c r="N1074" s="6"/>
      <c r="Z1074" s="6"/>
      <c r="AL1074" s="6"/>
      <c r="AX1074" s="6"/>
    </row>
    <row r="1075" spans="14:50">
      <c r="N1075" s="6"/>
      <c r="Z1075" s="6"/>
      <c r="AL1075" s="6"/>
      <c r="AX1075" s="6"/>
    </row>
    <row r="1076" spans="14:50">
      <c r="N1076" s="6"/>
      <c r="Z1076" s="6"/>
      <c r="AL1076" s="6"/>
      <c r="AX1076" s="6"/>
    </row>
    <row r="1077" spans="14:50">
      <c r="N1077" s="6"/>
      <c r="Z1077" s="6"/>
      <c r="AL1077" s="6"/>
      <c r="AX1077" s="6"/>
    </row>
    <row r="1078" spans="14:50">
      <c r="N1078" s="6"/>
      <c r="Z1078" s="6"/>
      <c r="AL1078" s="6"/>
      <c r="AX1078" s="6"/>
    </row>
    <row r="1079" spans="14:50">
      <c r="N1079" s="6"/>
      <c r="Z1079" s="6"/>
      <c r="AL1079" s="6"/>
      <c r="AX1079" s="6"/>
    </row>
    <row r="1080" spans="14:50">
      <c r="N1080" s="6"/>
      <c r="Z1080" s="6"/>
      <c r="AL1080" s="6"/>
      <c r="AX1080" s="6"/>
    </row>
    <row r="1081" spans="14:50">
      <c r="N1081" s="6"/>
      <c r="Z1081" s="6"/>
      <c r="AL1081" s="6"/>
      <c r="AX1081" s="6"/>
    </row>
    <row r="1082" spans="14:50">
      <c r="N1082" s="6"/>
      <c r="Z1082" s="6"/>
      <c r="AL1082" s="6"/>
      <c r="AX1082" s="6"/>
    </row>
    <row r="1083" spans="14:50">
      <c r="N1083" s="6"/>
      <c r="Z1083" s="6"/>
      <c r="AL1083" s="6"/>
      <c r="AX1083" s="6"/>
    </row>
    <row r="1084" spans="14:50">
      <c r="N1084" s="6"/>
      <c r="Z1084" s="6"/>
      <c r="AL1084" s="6"/>
      <c r="AX1084" s="6"/>
    </row>
    <row r="1085" spans="14:50">
      <c r="N1085" s="6"/>
      <c r="Z1085" s="6"/>
      <c r="AL1085" s="6"/>
      <c r="AX1085" s="6"/>
    </row>
    <row r="1086" spans="14:50">
      <c r="N1086" s="6"/>
      <c r="Z1086" s="6"/>
      <c r="AL1086" s="6"/>
      <c r="AX1086" s="6"/>
    </row>
    <row r="1087" spans="14:50">
      <c r="N1087" s="6"/>
      <c r="Z1087" s="6"/>
      <c r="AL1087" s="6"/>
      <c r="AX1087" s="6"/>
    </row>
    <row r="1088" spans="14:50">
      <c r="N1088" s="6"/>
      <c r="Z1088" s="6"/>
      <c r="AL1088" s="6"/>
      <c r="AX1088" s="6"/>
    </row>
    <row r="1089" spans="14:50">
      <c r="N1089" s="6"/>
      <c r="Z1089" s="6"/>
      <c r="AL1089" s="6"/>
      <c r="AX1089" s="6"/>
    </row>
    <row r="1090" spans="14:50">
      <c r="N1090" s="6"/>
      <c r="Z1090" s="6"/>
      <c r="AL1090" s="6"/>
      <c r="AX1090" s="6"/>
    </row>
    <row r="1091" spans="14:50">
      <c r="N1091" s="6"/>
      <c r="Z1091" s="6"/>
      <c r="AL1091" s="6"/>
      <c r="AX1091" s="6"/>
    </row>
    <row r="1092" spans="14:50">
      <c r="N1092" s="6"/>
      <c r="Z1092" s="6"/>
      <c r="AL1092" s="6"/>
      <c r="AX1092" s="6"/>
    </row>
    <row r="1093" spans="14:50">
      <c r="N1093" s="6"/>
      <c r="Z1093" s="6"/>
      <c r="AL1093" s="6"/>
      <c r="AX1093" s="6"/>
    </row>
    <row r="1094" spans="14:50">
      <c r="N1094" s="6"/>
      <c r="Z1094" s="6"/>
      <c r="AL1094" s="6"/>
      <c r="AX1094" s="6"/>
    </row>
    <row r="1095" spans="14:50">
      <c r="N1095" s="6"/>
      <c r="Z1095" s="6"/>
      <c r="AL1095" s="6"/>
      <c r="AX1095" s="6"/>
    </row>
    <row r="1096" spans="14:50">
      <c r="N1096" s="6"/>
      <c r="Z1096" s="6"/>
      <c r="AL1096" s="6"/>
      <c r="AX1096" s="6"/>
    </row>
    <row r="1097" spans="14:50">
      <c r="N1097" s="6"/>
      <c r="Z1097" s="6"/>
      <c r="AL1097" s="6"/>
      <c r="AX1097" s="6"/>
    </row>
    <row r="1098" spans="14:50">
      <c r="N1098" s="6"/>
      <c r="Z1098" s="6"/>
      <c r="AL1098" s="6"/>
      <c r="AX1098" s="6"/>
    </row>
    <row r="1099" spans="14:50">
      <c r="N1099" s="6"/>
      <c r="Z1099" s="6"/>
      <c r="AL1099" s="6"/>
      <c r="AX1099" s="6"/>
    </row>
    <row r="1100" spans="14:50">
      <c r="N1100" s="6"/>
      <c r="Z1100" s="6"/>
      <c r="AL1100" s="6"/>
      <c r="AX1100" s="6"/>
    </row>
    <row r="1101" spans="14:50">
      <c r="N1101" s="6"/>
      <c r="Z1101" s="6"/>
      <c r="AL1101" s="6"/>
      <c r="AX1101" s="6"/>
    </row>
    <row r="1102" spans="14:50">
      <c r="N1102" s="6"/>
      <c r="Z1102" s="6"/>
      <c r="AL1102" s="6"/>
      <c r="AX1102" s="6"/>
    </row>
    <row r="1103" spans="14:50">
      <c r="N1103" s="6"/>
      <c r="Z1103" s="6"/>
      <c r="AL1103" s="6"/>
      <c r="AX1103" s="6"/>
    </row>
    <row r="1104" spans="14:50">
      <c r="N1104" s="6"/>
      <c r="Z1104" s="6"/>
      <c r="AL1104" s="6"/>
      <c r="AX1104" s="6"/>
    </row>
    <row r="1105" spans="14:50">
      <c r="N1105" s="6"/>
      <c r="Z1105" s="6"/>
      <c r="AL1105" s="6"/>
      <c r="AX1105" s="6"/>
    </row>
    <row r="1106" spans="14:50">
      <c r="N1106" s="6"/>
      <c r="Z1106" s="6"/>
      <c r="AL1106" s="6"/>
      <c r="AX1106" s="6"/>
    </row>
    <row r="1107" spans="14:50">
      <c r="N1107" s="6"/>
      <c r="Z1107" s="6"/>
      <c r="AL1107" s="6"/>
      <c r="AX1107" s="6"/>
    </row>
    <row r="1108" spans="14:50">
      <c r="N1108" s="6"/>
      <c r="Z1108" s="6"/>
      <c r="AL1108" s="6"/>
      <c r="AX1108" s="6"/>
    </row>
    <row r="1109" spans="14:50">
      <c r="N1109" s="6"/>
      <c r="Z1109" s="6"/>
      <c r="AL1109" s="6"/>
      <c r="AX1109" s="6"/>
    </row>
    <row r="1110" spans="14:50">
      <c r="N1110" s="6"/>
      <c r="Z1110" s="6"/>
      <c r="AL1110" s="6"/>
      <c r="AX1110" s="6"/>
    </row>
    <row r="1111" spans="14:50">
      <c r="N1111" s="6"/>
      <c r="Z1111" s="6"/>
      <c r="AL1111" s="6"/>
      <c r="AX1111" s="6"/>
    </row>
    <row r="1112" spans="14:50">
      <c r="N1112" s="6"/>
      <c r="Z1112" s="6"/>
      <c r="AL1112" s="6"/>
      <c r="AX1112" s="6"/>
    </row>
    <row r="1113" spans="14:50">
      <c r="N1113" s="6"/>
      <c r="Z1113" s="6"/>
      <c r="AL1113" s="6"/>
      <c r="AX1113" s="6"/>
    </row>
    <row r="1114" spans="14:50">
      <c r="N1114" s="6"/>
      <c r="Z1114" s="6"/>
      <c r="AL1114" s="6"/>
      <c r="AX1114" s="6"/>
    </row>
    <row r="1115" spans="14:50">
      <c r="N1115" s="6"/>
      <c r="Z1115" s="6"/>
      <c r="AL1115" s="6"/>
      <c r="AX1115" s="6"/>
    </row>
    <row r="1116" spans="14:50">
      <c r="N1116" s="6"/>
      <c r="Z1116" s="6"/>
      <c r="AL1116" s="6"/>
      <c r="AX1116" s="6"/>
    </row>
    <row r="1117" spans="14:50">
      <c r="N1117" s="6"/>
      <c r="Z1117" s="6"/>
      <c r="AL1117" s="6"/>
      <c r="AX1117" s="6"/>
    </row>
    <row r="1118" spans="14:50">
      <c r="N1118" s="6"/>
      <c r="Z1118" s="6"/>
      <c r="AL1118" s="6"/>
      <c r="AX1118" s="6"/>
    </row>
    <row r="1119" spans="14:50">
      <c r="N1119" s="6"/>
      <c r="Z1119" s="6"/>
      <c r="AL1119" s="6"/>
      <c r="AX1119" s="6"/>
    </row>
    <row r="1120" spans="14:50">
      <c r="N1120" s="6"/>
      <c r="Z1120" s="6"/>
      <c r="AL1120" s="6"/>
      <c r="AX1120" s="6"/>
    </row>
    <row r="1121" spans="14:50">
      <c r="N1121" s="6"/>
      <c r="Z1121" s="6"/>
      <c r="AL1121" s="6"/>
      <c r="AX1121" s="6"/>
    </row>
    <row r="1122" spans="14:50">
      <c r="N1122" s="6"/>
      <c r="Z1122" s="6"/>
      <c r="AL1122" s="6"/>
      <c r="AX1122" s="6"/>
    </row>
    <row r="1123" spans="14:50">
      <c r="N1123" s="6"/>
      <c r="Z1123" s="6"/>
      <c r="AL1123" s="6"/>
      <c r="AX1123" s="6"/>
    </row>
    <row r="1124" spans="14:50">
      <c r="N1124" s="6"/>
      <c r="Z1124" s="6"/>
      <c r="AL1124" s="6"/>
      <c r="AX1124" s="6"/>
    </row>
    <row r="1125" spans="14:50">
      <c r="N1125" s="6"/>
      <c r="Z1125" s="6"/>
      <c r="AL1125" s="6"/>
      <c r="AX1125" s="6"/>
    </row>
    <row r="1126" spans="14:50">
      <c r="N1126" s="6"/>
      <c r="Z1126" s="6"/>
      <c r="AL1126" s="6"/>
      <c r="AX1126" s="6"/>
    </row>
    <row r="1127" spans="14:50">
      <c r="N1127" s="6"/>
      <c r="Z1127" s="6"/>
      <c r="AL1127" s="6"/>
      <c r="AX1127" s="6"/>
    </row>
    <row r="1128" spans="14:50">
      <c r="N1128" s="6"/>
      <c r="Z1128" s="6"/>
      <c r="AL1128" s="6"/>
      <c r="AX1128" s="6"/>
    </row>
    <row r="1129" spans="14:50">
      <c r="N1129" s="6"/>
      <c r="Z1129" s="6"/>
      <c r="AL1129" s="6"/>
      <c r="AX1129" s="6"/>
    </row>
    <row r="1130" spans="14:50">
      <c r="N1130" s="6"/>
      <c r="Z1130" s="6"/>
      <c r="AL1130" s="6"/>
      <c r="AX1130" s="6"/>
    </row>
    <row r="1131" spans="14:50">
      <c r="N1131" s="6"/>
      <c r="Z1131" s="6"/>
      <c r="AL1131" s="6"/>
      <c r="AX1131" s="6"/>
    </row>
    <row r="1132" spans="14:50">
      <c r="N1132" s="6"/>
      <c r="Z1132" s="6"/>
      <c r="AL1132" s="6"/>
      <c r="AX1132" s="6"/>
    </row>
    <row r="1133" spans="14:50">
      <c r="N1133" s="6"/>
      <c r="Z1133" s="6"/>
      <c r="AL1133" s="6"/>
      <c r="AX1133" s="6"/>
    </row>
    <row r="1134" spans="14:50">
      <c r="N1134" s="6"/>
      <c r="Z1134" s="6"/>
      <c r="AL1134" s="6"/>
      <c r="AX1134" s="6"/>
    </row>
    <row r="1135" spans="14:50">
      <c r="N1135" s="6"/>
      <c r="Z1135" s="6"/>
      <c r="AL1135" s="6"/>
      <c r="AX1135" s="6"/>
    </row>
    <row r="1136" spans="14:50">
      <c r="N1136" s="6"/>
      <c r="Z1136" s="6"/>
      <c r="AL1136" s="6"/>
      <c r="AX1136" s="6"/>
    </row>
    <row r="1137" spans="14:50">
      <c r="N1137" s="6"/>
      <c r="Z1137" s="6"/>
      <c r="AL1137" s="6"/>
      <c r="AX1137" s="6"/>
    </row>
    <row r="1138" spans="14:50">
      <c r="N1138" s="6"/>
      <c r="Z1138" s="6"/>
      <c r="AL1138" s="6"/>
      <c r="AX1138" s="6"/>
    </row>
    <row r="1139" spans="14:50">
      <c r="N1139" s="6"/>
      <c r="Z1139" s="6"/>
      <c r="AL1139" s="6"/>
      <c r="AX1139" s="6"/>
    </row>
    <row r="1140" spans="14:50">
      <c r="N1140" s="6"/>
      <c r="Z1140" s="6"/>
      <c r="AL1140" s="6"/>
      <c r="AX1140" s="6"/>
    </row>
    <row r="1141" spans="14:50">
      <c r="N1141" s="6"/>
      <c r="Z1141" s="6"/>
      <c r="AL1141" s="6"/>
      <c r="AX1141" s="6"/>
    </row>
    <row r="1142" spans="14:50">
      <c r="N1142" s="6"/>
      <c r="Z1142" s="6"/>
      <c r="AL1142" s="6"/>
      <c r="AX1142" s="6"/>
    </row>
    <row r="1143" spans="14:50">
      <c r="N1143" s="6"/>
      <c r="Z1143" s="6"/>
      <c r="AL1143" s="6"/>
      <c r="AX1143" s="6"/>
    </row>
    <row r="1144" spans="14:50">
      <c r="N1144" s="6"/>
      <c r="Z1144" s="6"/>
      <c r="AL1144" s="6"/>
      <c r="AX1144" s="6"/>
    </row>
    <row r="1145" spans="14:50">
      <c r="N1145" s="6"/>
      <c r="Z1145" s="6"/>
      <c r="AL1145" s="6"/>
      <c r="AX1145" s="6"/>
    </row>
    <row r="1146" spans="14:50">
      <c r="N1146" s="6"/>
      <c r="Z1146" s="6"/>
      <c r="AL1146" s="6"/>
      <c r="AX1146" s="6"/>
    </row>
    <row r="1147" spans="14:50">
      <c r="N1147" s="6"/>
      <c r="Z1147" s="6"/>
      <c r="AL1147" s="6"/>
      <c r="AX1147" s="6"/>
    </row>
    <row r="1148" spans="14:50">
      <c r="N1148" s="6"/>
      <c r="Z1148" s="6"/>
      <c r="AL1148" s="6"/>
      <c r="AX1148" s="6"/>
    </row>
    <row r="1149" spans="14:50">
      <c r="N1149" s="6"/>
      <c r="Z1149" s="6"/>
      <c r="AL1149" s="6"/>
      <c r="AX1149" s="6"/>
    </row>
    <row r="1150" spans="14:50">
      <c r="N1150" s="6"/>
      <c r="Z1150" s="6"/>
      <c r="AL1150" s="6"/>
      <c r="AX1150" s="6"/>
    </row>
    <row r="1151" spans="14:50">
      <c r="N1151" s="6"/>
      <c r="Z1151" s="6"/>
      <c r="AL1151" s="6"/>
      <c r="AX1151" s="6"/>
    </row>
    <row r="1152" spans="14:50">
      <c r="N1152" s="6"/>
      <c r="Z1152" s="6"/>
      <c r="AL1152" s="6"/>
      <c r="AX1152" s="6"/>
    </row>
    <row r="1153" spans="14:50">
      <c r="N1153" s="6"/>
      <c r="Z1153" s="6"/>
      <c r="AL1153" s="6"/>
      <c r="AX1153" s="6"/>
    </row>
    <row r="1154" spans="14:50">
      <c r="N1154" s="6"/>
      <c r="Z1154" s="6"/>
      <c r="AL1154" s="6"/>
      <c r="AX1154" s="6"/>
    </row>
    <row r="1155" spans="14:50">
      <c r="N1155" s="6"/>
      <c r="Z1155" s="6"/>
      <c r="AL1155" s="6"/>
      <c r="AX1155" s="6"/>
    </row>
    <row r="1156" spans="14:50">
      <c r="N1156" s="6"/>
      <c r="Z1156" s="6"/>
      <c r="AL1156" s="6"/>
      <c r="AX1156" s="6"/>
    </row>
    <row r="1157" spans="14:50">
      <c r="N1157" s="6"/>
      <c r="Z1157" s="6"/>
      <c r="AL1157" s="6"/>
      <c r="AX1157" s="6"/>
    </row>
    <row r="1158" spans="14:50">
      <c r="N1158" s="6"/>
      <c r="Z1158" s="6"/>
      <c r="AL1158" s="6"/>
      <c r="AX1158" s="6"/>
    </row>
    <row r="1159" spans="14:50">
      <c r="N1159" s="6"/>
      <c r="Z1159" s="6"/>
      <c r="AL1159" s="6"/>
      <c r="AX1159" s="6"/>
    </row>
    <row r="1160" spans="14:50">
      <c r="N1160" s="6"/>
      <c r="Z1160" s="6"/>
      <c r="AL1160" s="6"/>
      <c r="AX1160" s="6"/>
    </row>
    <row r="1161" spans="14:50">
      <c r="N1161" s="6"/>
      <c r="Z1161" s="6"/>
      <c r="AL1161" s="6"/>
      <c r="AX1161" s="6"/>
    </row>
    <row r="1162" spans="14:50">
      <c r="N1162" s="6"/>
      <c r="Z1162" s="6"/>
      <c r="AL1162" s="6"/>
      <c r="AX1162" s="6"/>
    </row>
    <row r="1163" spans="14:50">
      <c r="N1163" s="6"/>
      <c r="Z1163" s="6"/>
      <c r="AL1163" s="6"/>
      <c r="AX1163" s="6"/>
    </row>
    <row r="1164" spans="14:50">
      <c r="N1164" s="6"/>
      <c r="Z1164" s="6"/>
      <c r="AL1164" s="6"/>
      <c r="AX1164" s="6"/>
    </row>
    <row r="1165" spans="14:50">
      <c r="N1165" s="6"/>
      <c r="Z1165" s="6"/>
      <c r="AL1165" s="6"/>
      <c r="AX1165" s="6"/>
    </row>
    <row r="1166" spans="14:50">
      <c r="N1166" s="6"/>
      <c r="Z1166" s="6"/>
      <c r="AL1166" s="6"/>
      <c r="AX1166" s="6"/>
    </row>
    <row r="1167" spans="14:50">
      <c r="N1167" s="6"/>
      <c r="Z1167" s="6"/>
      <c r="AL1167" s="6"/>
      <c r="AX1167" s="6"/>
    </row>
    <row r="1168" spans="14:50">
      <c r="N1168" s="6"/>
      <c r="Z1168" s="6"/>
      <c r="AL1168" s="6"/>
      <c r="AX1168" s="6"/>
    </row>
    <row r="1169" spans="14:50">
      <c r="N1169" s="6"/>
      <c r="Z1169" s="6"/>
      <c r="AL1169" s="6"/>
      <c r="AX1169" s="6"/>
    </row>
    <row r="1170" spans="14:50">
      <c r="N1170" s="6"/>
      <c r="Z1170" s="6"/>
      <c r="AL1170" s="6"/>
      <c r="AX1170" s="6"/>
    </row>
    <row r="1171" spans="14:50">
      <c r="N1171" s="6"/>
      <c r="Z1171" s="6"/>
      <c r="AL1171" s="6"/>
      <c r="AX1171" s="6"/>
    </row>
    <row r="1172" spans="14:50">
      <c r="N1172" s="6"/>
      <c r="Z1172" s="6"/>
      <c r="AL1172" s="6"/>
      <c r="AX1172" s="6"/>
    </row>
    <row r="1173" spans="14:50">
      <c r="N1173" s="6"/>
      <c r="Z1173" s="6"/>
      <c r="AL1173" s="6"/>
      <c r="AX1173" s="6"/>
    </row>
    <row r="1174" spans="14:50">
      <c r="N1174" s="6"/>
      <c r="Z1174" s="6"/>
      <c r="AL1174" s="6"/>
      <c r="AX1174" s="6"/>
    </row>
    <row r="1175" spans="14:50">
      <c r="N1175" s="6"/>
      <c r="Z1175" s="6"/>
      <c r="AL1175" s="6"/>
      <c r="AX1175" s="6"/>
    </row>
    <row r="1176" spans="14:50">
      <c r="N1176" s="6"/>
      <c r="Z1176" s="6"/>
      <c r="AL1176" s="6"/>
      <c r="AX1176" s="6"/>
    </row>
    <row r="1177" spans="14:50">
      <c r="N1177" s="6"/>
      <c r="Z1177" s="6"/>
      <c r="AL1177" s="6"/>
      <c r="AX1177" s="6"/>
    </row>
    <row r="1178" spans="14:50">
      <c r="N1178" s="6"/>
      <c r="Z1178" s="6"/>
      <c r="AL1178" s="6"/>
      <c r="AX1178" s="6"/>
    </row>
    <row r="1179" spans="14:50">
      <c r="N1179" s="6"/>
      <c r="Z1179" s="6"/>
      <c r="AL1179" s="6"/>
      <c r="AX1179" s="6"/>
    </row>
    <row r="1180" spans="14:50">
      <c r="N1180" s="6"/>
      <c r="Z1180" s="6"/>
      <c r="AL1180" s="6"/>
      <c r="AX1180" s="6"/>
    </row>
    <row r="1181" spans="14:50">
      <c r="N1181" s="6"/>
      <c r="Z1181" s="6"/>
      <c r="AL1181" s="6"/>
      <c r="AX1181" s="6"/>
    </row>
    <row r="1182" spans="14:50">
      <c r="N1182" s="6"/>
      <c r="Z1182" s="6"/>
      <c r="AL1182" s="6"/>
      <c r="AX1182" s="6"/>
    </row>
    <row r="1183" spans="14:50">
      <c r="N1183" s="6"/>
      <c r="Z1183" s="6"/>
      <c r="AL1183" s="6"/>
      <c r="AX1183" s="6"/>
    </row>
    <row r="1184" spans="14:50">
      <c r="N1184" s="6"/>
      <c r="Z1184" s="6"/>
      <c r="AL1184" s="6"/>
      <c r="AX1184" s="6"/>
    </row>
    <row r="1185" spans="14:50">
      <c r="N1185" s="6"/>
      <c r="Z1185" s="6"/>
      <c r="AL1185" s="6"/>
      <c r="AX1185" s="6"/>
    </row>
    <row r="1186" spans="14:50">
      <c r="N1186" s="6"/>
      <c r="Z1186" s="6"/>
      <c r="AL1186" s="6"/>
      <c r="AX1186" s="6"/>
    </row>
    <row r="1187" spans="14:50">
      <c r="N1187" s="6"/>
      <c r="Z1187" s="6"/>
      <c r="AL1187" s="6"/>
      <c r="AX1187" s="6"/>
    </row>
    <row r="1188" spans="14:50">
      <c r="N1188" s="6"/>
      <c r="Z1188" s="6"/>
      <c r="AL1188" s="6"/>
      <c r="AX1188" s="6"/>
    </row>
    <row r="1189" spans="14:50">
      <c r="N1189" s="6"/>
      <c r="Z1189" s="6"/>
      <c r="AL1189" s="6"/>
      <c r="AX1189" s="6"/>
    </row>
    <row r="1190" spans="14:50">
      <c r="N1190" s="6"/>
      <c r="Z1190" s="6"/>
      <c r="AL1190" s="6"/>
      <c r="AX1190" s="6"/>
    </row>
    <row r="1191" spans="14:50">
      <c r="N1191" s="6"/>
      <c r="Z1191" s="6"/>
      <c r="AL1191" s="6"/>
      <c r="AX1191" s="6"/>
    </row>
    <row r="1192" spans="14:50">
      <c r="N1192" s="6"/>
      <c r="Z1192" s="6"/>
      <c r="AL1192" s="6"/>
      <c r="AX1192" s="6"/>
    </row>
    <row r="1193" spans="14:50">
      <c r="N1193" s="6"/>
      <c r="Z1193" s="6"/>
      <c r="AL1193" s="6"/>
      <c r="AX1193" s="6"/>
    </row>
    <row r="1194" spans="14:50">
      <c r="N1194" s="6"/>
      <c r="Z1194" s="6"/>
      <c r="AL1194" s="6"/>
      <c r="AX1194" s="6"/>
    </row>
    <row r="1195" spans="14:50">
      <c r="N1195" s="6"/>
      <c r="Z1195" s="6"/>
      <c r="AL1195" s="6"/>
      <c r="AX1195" s="6"/>
    </row>
    <row r="1196" spans="14:50">
      <c r="N1196" s="6"/>
      <c r="Z1196" s="6"/>
      <c r="AL1196" s="6"/>
      <c r="AX1196" s="6"/>
    </row>
    <row r="1197" spans="14:50">
      <c r="N1197" s="6"/>
      <c r="Z1197" s="6"/>
      <c r="AL1197" s="6"/>
      <c r="AX1197" s="6"/>
    </row>
    <row r="1198" spans="14:50">
      <c r="N1198" s="6"/>
      <c r="Z1198" s="6"/>
      <c r="AL1198" s="6"/>
      <c r="AX1198" s="6"/>
    </row>
    <row r="1199" spans="14:50">
      <c r="N1199" s="6"/>
      <c r="Z1199" s="6"/>
      <c r="AL1199" s="6"/>
      <c r="AX1199" s="6"/>
    </row>
    <row r="1200" spans="14:50">
      <c r="N1200" s="6"/>
      <c r="Z1200" s="6"/>
      <c r="AL1200" s="6"/>
      <c r="AX1200" s="6"/>
    </row>
    <row r="1201" spans="14:50">
      <c r="N1201" s="6"/>
      <c r="Z1201" s="6"/>
      <c r="AL1201" s="6"/>
      <c r="AX1201" s="6"/>
    </row>
    <row r="1202" spans="14:50">
      <c r="N1202" s="6"/>
      <c r="Z1202" s="6"/>
      <c r="AL1202" s="6"/>
      <c r="AX1202" s="6"/>
    </row>
    <row r="1203" spans="14:50">
      <c r="N1203" s="6"/>
      <c r="Z1203" s="6"/>
      <c r="AL1203" s="6"/>
      <c r="AX1203" s="6"/>
    </row>
    <row r="1204" spans="14:50">
      <c r="N1204" s="6"/>
      <c r="Z1204" s="6"/>
      <c r="AL1204" s="6"/>
      <c r="AX1204" s="6"/>
    </row>
    <row r="1205" spans="14:50">
      <c r="N1205" s="6"/>
      <c r="Z1205" s="6"/>
      <c r="AL1205" s="6"/>
      <c r="AX1205" s="6"/>
    </row>
    <row r="1206" spans="14:50">
      <c r="N1206" s="6"/>
      <c r="Z1206" s="6"/>
      <c r="AL1206" s="6"/>
      <c r="AX1206" s="6"/>
    </row>
    <row r="1207" spans="14:50">
      <c r="N1207" s="6"/>
      <c r="Z1207" s="6"/>
      <c r="AL1207" s="6"/>
      <c r="AX1207" s="6"/>
    </row>
    <row r="1208" spans="14:50">
      <c r="N1208" s="6"/>
      <c r="Z1208" s="6"/>
      <c r="AL1208" s="6"/>
      <c r="AX1208" s="6"/>
    </row>
    <row r="1209" spans="14:50">
      <c r="N1209" s="6"/>
      <c r="Z1209" s="6"/>
      <c r="AL1209" s="6"/>
      <c r="AX1209" s="6"/>
    </row>
    <row r="1210" spans="14:50">
      <c r="N1210" s="6"/>
      <c r="Z1210" s="6"/>
      <c r="AL1210" s="6"/>
      <c r="AX1210" s="6"/>
    </row>
    <row r="1211" spans="14:50">
      <c r="N1211" s="6"/>
      <c r="Z1211" s="6"/>
      <c r="AL1211" s="6"/>
      <c r="AX1211" s="6"/>
    </row>
    <row r="1212" spans="14:50">
      <c r="N1212" s="6"/>
      <c r="Z1212" s="6"/>
      <c r="AL1212" s="6"/>
      <c r="AX1212" s="6"/>
    </row>
    <row r="1213" spans="14:50">
      <c r="N1213" s="6"/>
      <c r="Z1213" s="6"/>
      <c r="AL1213" s="6"/>
      <c r="AX1213" s="6"/>
    </row>
    <row r="1214" spans="14:50">
      <c r="N1214" s="6"/>
      <c r="Z1214" s="6"/>
      <c r="AL1214" s="6"/>
      <c r="AX1214" s="6"/>
    </row>
    <row r="1215" spans="14:50">
      <c r="N1215" s="6"/>
      <c r="Z1215" s="6"/>
      <c r="AL1215" s="6"/>
      <c r="AX1215" s="6"/>
    </row>
    <row r="1216" spans="14:50">
      <c r="N1216" s="6"/>
      <c r="Z1216" s="6"/>
      <c r="AL1216" s="6"/>
      <c r="AX1216" s="6"/>
    </row>
    <row r="1217" spans="14:50">
      <c r="N1217" s="6"/>
      <c r="Z1217" s="6"/>
      <c r="AL1217" s="6"/>
      <c r="AX1217" s="6"/>
    </row>
    <row r="1218" spans="14:50">
      <c r="N1218" s="6"/>
      <c r="Z1218" s="6"/>
      <c r="AL1218" s="6"/>
      <c r="AX1218" s="6"/>
    </row>
    <row r="1219" spans="14:50">
      <c r="N1219" s="6"/>
      <c r="Z1219" s="6"/>
      <c r="AL1219" s="6"/>
      <c r="AX1219" s="6"/>
    </row>
    <row r="1220" spans="14:50">
      <c r="N1220" s="6"/>
      <c r="Z1220" s="6"/>
      <c r="AL1220" s="6"/>
      <c r="AX1220" s="6"/>
    </row>
    <row r="1221" spans="14:50">
      <c r="N1221" s="6"/>
      <c r="Z1221" s="6"/>
      <c r="AL1221" s="6"/>
      <c r="AX1221" s="6"/>
    </row>
    <row r="1222" spans="14:50">
      <c r="N1222" s="6"/>
      <c r="Z1222" s="6"/>
      <c r="AL1222" s="6"/>
      <c r="AX1222" s="6"/>
    </row>
    <row r="1223" spans="14:50">
      <c r="N1223" s="6"/>
      <c r="Z1223" s="6"/>
      <c r="AL1223" s="6"/>
      <c r="AX1223" s="6"/>
    </row>
    <row r="1224" spans="14:50">
      <c r="N1224" s="6"/>
      <c r="Z1224" s="6"/>
      <c r="AL1224" s="6"/>
      <c r="AX1224" s="6"/>
    </row>
    <row r="1225" spans="14:50">
      <c r="N1225" s="6"/>
      <c r="Z1225" s="6"/>
      <c r="AL1225" s="6"/>
      <c r="AX1225" s="6"/>
    </row>
    <row r="1226" spans="14:50">
      <c r="N1226" s="6"/>
      <c r="Z1226" s="6"/>
      <c r="AL1226" s="6"/>
      <c r="AX1226" s="6"/>
    </row>
    <row r="1227" spans="14:50">
      <c r="N1227" s="6"/>
      <c r="Z1227" s="6"/>
      <c r="AL1227" s="6"/>
      <c r="AX1227" s="6"/>
    </row>
    <row r="1228" spans="14:50">
      <c r="N1228" s="6"/>
      <c r="Z1228" s="6"/>
      <c r="AL1228" s="6"/>
      <c r="AX1228" s="6"/>
    </row>
    <row r="1229" spans="14:50">
      <c r="N1229" s="6"/>
      <c r="Z1229" s="6"/>
      <c r="AL1229" s="6"/>
      <c r="AX1229" s="6"/>
    </row>
    <row r="1230" spans="14:50">
      <c r="N1230" s="6"/>
      <c r="Z1230" s="6"/>
      <c r="AL1230" s="6"/>
      <c r="AX1230" s="6"/>
    </row>
    <row r="1231" spans="14:50">
      <c r="N1231" s="6"/>
      <c r="Z1231" s="6"/>
      <c r="AL1231" s="6"/>
      <c r="AX1231" s="6"/>
    </row>
    <row r="1232" spans="14:50">
      <c r="N1232" s="6"/>
      <c r="Z1232" s="6"/>
      <c r="AL1232" s="6"/>
      <c r="AX1232" s="6"/>
    </row>
    <row r="1233" spans="14:50">
      <c r="N1233" s="6"/>
      <c r="Z1233" s="6"/>
      <c r="AL1233" s="6"/>
      <c r="AX1233" s="6"/>
    </row>
    <row r="1234" spans="14:50">
      <c r="N1234" s="6"/>
      <c r="Z1234" s="6"/>
      <c r="AL1234" s="6"/>
      <c r="AX1234" s="6"/>
    </row>
    <row r="1235" spans="14:50">
      <c r="N1235" s="6"/>
      <c r="Z1235" s="6"/>
      <c r="AL1235" s="6"/>
      <c r="AX1235" s="6"/>
    </row>
    <row r="1236" spans="14:50">
      <c r="N1236" s="6"/>
      <c r="Z1236" s="6"/>
      <c r="AL1236" s="6"/>
      <c r="AX1236" s="6"/>
    </row>
    <row r="1237" spans="14:50">
      <c r="N1237" s="6"/>
      <c r="Z1237" s="6"/>
      <c r="AL1237" s="6"/>
      <c r="AX1237" s="6"/>
    </row>
    <row r="1238" spans="14:50">
      <c r="N1238" s="6"/>
      <c r="Z1238" s="6"/>
      <c r="AL1238" s="6"/>
      <c r="AX1238" s="6"/>
    </row>
    <row r="1239" spans="14:50">
      <c r="N1239" s="6"/>
      <c r="Z1239" s="6"/>
      <c r="AL1239" s="6"/>
      <c r="AX1239" s="6"/>
    </row>
    <row r="1240" spans="14:50">
      <c r="N1240" s="6"/>
      <c r="Z1240" s="6"/>
      <c r="AL1240" s="6"/>
      <c r="AX1240" s="6"/>
    </row>
    <row r="1241" spans="14:50">
      <c r="N1241" s="6"/>
      <c r="Z1241" s="6"/>
      <c r="AL1241" s="6"/>
      <c r="AX1241" s="6"/>
    </row>
    <row r="1242" spans="14:50">
      <c r="N1242" s="6"/>
      <c r="Z1242" s="6"/>
      <c r="AL1242" s="6"/>
      <c r="AX1242" s="6"/>
    </row>
    <row r="1243" spans="14:50">
      <c r="N1243" s="6"/>
      <c r="Z1243" s="6"/>
      <c r="AL1243" s="6"/>
      <c r="AX1243" s="6"/>
    </row>
    <row r="1244" spans="14:50">
      <c r="N1244" s="6"/>
      <c r="Z1244" s="6"/>
      <c r="AL1244" s="6"/>
      <c r="AX1244" s="6"/>
    </row>
    <row r="1245" spans="14:50">
      <c r="N1245" s="6"/>
      <c r="Z1245" s="6"/>
      <c r="AL1245" s="6"/>
      <c r="AX1245" s="6"/>
    </row>
    <row r="1246" spans="14:50">
      <c r="N1246" s="6"/>
      <c r="Z1246" s="6"/>
      <c r="AL1246" s="6"/>
      <c r="AX1246" s="6"/>
    </row>
    <row r="1247" spans="14:50">
      <c r="N1247" s="6"/>
      <c r="Z1247" s="6"/>
      <c r="AL1247" s="6"/>
      <c r="AX1247" s="6"/>
    </row>
    <row r="1248" spans="14:50">
      <c r="N1248" s="6"/>
      <c r="Z1248" s="6"/>
      <c r="AL1248" s="6"/>
      <c r="AX1248" s="6"/>
    </row>
    <row r="1249" spans="14:50">
      <c r="N1249" s="6"/>
      <c r="Z1249" s="6"/>
      <c r="AL1249" s="6"/>
      <c r="AX1249" s="6"/>
    </row>
    <row r="1250" spans="14:50">
      <c r="N1250" s="6"/>
      <c r="Z1250" s="6"/>
      <c r="AL1250" s="6"/>
      <c r="AX1250" s="6"/>
    </row>
    <row r="1251" spans="14:50">
      <c r="N1251" s="6"/>
      <c r="Z1251" s="6"/>
      <c r="AL1251" s="6"/>
      <c r="AX1251" s="6"/>
    </row>
    <row r="1252" spans="14:50">
      <c r="N1252" s="6"/>
      <c r="Z1252" s="6"/>
      <c r="AL1252" s="6"/>
      <c r="AX1252" s="6"/>
    </row>
    <row r="1253" spans="14:50">
      <c r="N1253" s="6"/>
      <c r="Z1253" s="6"/>
      <c r="AL1253" s="6"/>
      <c r="AX1253" s="6"/>
    </row>
    <row r="1254" spans="14:50">
      <c r="N1254" s="6"/>
      <c r="Z1254" s="6"/>
      <c r="AL1254" s="6"/>
      <c r="AX1254" s="6"/>
    </row>
    <row r="1255" spans="14:50">
      <c r="N1255" s="6"/>
      <c r="Z1255" s="6"/>
      <c r="AL1255" s="6"/>
      <c r="AX1255" s="6"/>
    </row>
    <row r="1256" spans="14:50">
      <c r="N1256" s="6"/>
      <c r="Z1256" s="6"/>
      <c r="AL1256" s="6"/>
      <c r="AX1256" s="6"/>
    </row>
    <row r="1257" spans="14:50">
      <c r="N1257" s="6"/>
      <c r="Z1257" s="6"/>
      <c r="AL1257" s="6"/>
      <c r="AX1257" s="6"/>
    </row>
    <row r="1258" spans="14:50">
      <c r="N1258" s="6"/>
      <c r="Z1258" s="6"/>
      <c r="AL1258" s="6"/>
      <c r="AX1258" s="6"/>
    </row>
    <row r="1259" spans="14:50">
      <c r="N1259" s="6"/>
      <c r="Z1259" s="6"/>
      <c r="AL1259" s="6"/>
      <c r="AX1259" s="6"/>
    </row>
    <row r="1260" spans="14:50">
      <c r="N1260" s="6"/>
      <c r="Z1260" s="6"/>
      <c r="AL1260" s="6"/>
      <c r="AX1260" s="6"/>
    </row>
    <row r="1261" spans="14:50">
      <c r="N1261" s="6"/>
      <c r="Z1261" s="6"/>
      <c r="AL1261" s="6"/>
      <c r="AX1261" s="6"/>
    </row>
    <row r="1262" spans="14:50">
      <c r="N1262" s="6"/>
      <c r="Z1262" s="6"/>
      <c r="AL1262" s="6"/>
      <c r="AX1262" s="6"/>
    </row>
    <row r="1263" spans="14:50">
      <c r="N1263" s="6"/>
      <c r="Z1263" s="6"/>
      <c r="AL1263" s="6"/>
      <c r="AX1263" s="6"/>
    </row>
    <row r="1264" spans="14:50">
      <c r="N1264" s="6"/>
      <c r="Z1264" s="6"/>
      <c r="AL1264" s="6"/>
      <c r="AX1264" s="6"/>
    </row>
    <row r="1265" spans="14:50">
      <c r="N1265" s="6"/>
      <c r="Z1265" s="6"/>
      <c r="AL1265" s="6"/>
      <c r="AX1265" s="6"/>
    </row>
    <row r="1266" spans="14:50">
      <c r="N1266" s="6"/>
      <c r="Z1266" s="6"/>
      <c r="AL1266" s="6"/>
      <c r="AX1266" s="6"/>
    </row>
    <row r="1267" spans="14:50">
      <c r="N1267" s="6"/>
      <c r="Z1267" s="6"/>
      <c r="AL1267" s="6"/>
      <c r="AX1267" s="6"/>
    </row>
    <row r="1268" spans="14:50">
      <c r="N1268" s="6"/>
      <c r="Z1268" s="6"/>
      <c r="AL1268" s="6"/>
      <c r="AX1268" s="6"/>
    </row>
    <row r="1269" spans="14:50">
      <c r="N1269" s="6"/>
      <c r="Z1269" s="6"/>
      <c r="AL1269" s="6"/>
      <c r="AX1269" s="6"/>
    </row>
    <row r="1270" spans="14:50">
      <c r="N1270" s="6"/>
      <c r="Z1270" s="6"/>
      <c r="AL1270" s="6"/>
      <c r="AX1270" s="6"/>
    </row>
    <row r="1271" spans="14:50">
      <c r="N1271" s="6"/>
      <c r="Z1271" s="6"/>
      <c r="AL1271" s="6"/>
      <c r="AX1271" s="6"/>
    </row>
    <row r="1272" spans="14:50">
      <c r="N1272" s="6"/>
      <c r="Z1272" s="6"/>
      <c r="AL1272" s="6"/>
      <c r="AX1272" s="6"/>
    </row>
    <row r="1273" spans="14:50">
      <c r="N1273" s="6"/>
      <c r="Z1273" s="6"/>
      <c r="AL1273" s="6"/>
      <c r="AX1273" s="6"/>
    </row>
    <row r="1274" spans="14:50">
      <c r="N1274" s="6"/>
      <c r="Z1274" s="6"/>
      <c r="AL1274" s="6"/>
      <c r="AX1274" s="6"/>
    </row>
    <row r="1275" spans="14:50">
      <c r="N1275" s="6"/>
      <c r="Z1275" s="6"/>
      <c r="AL1275" s="6"/>
      <c r="AX1275" s="6"/>
    </row>
    <row r="1276" spans="14:50">
      <c r="N1276" s="6"/>
      <c r="Z1276" s="6"/>
      <c r="AL1276" s="6"/>
      <c r="AX1276" s="6"/>
    </row>
    <row r="1277" spans="14:50">
      <c r="N1277" s="6"/>
      <c r="Z1277" s="6"/>
      <c r="AL1277" s="6"/>
      <c r="AX1277" s="6"/>
    </row>
    <row r="1278" spans="14:50">
      <c r="N1278" s="6"/>
      <c r="Z1278" s="6"/>
      <c r="AL1278" s="6"/>
      <c r="AX1278" s="6"/>
    </row>
    <row r="1279" spans="14:50">
      <c r="N1279" s="6"/>
      <c r="Z1279" s="6"/>
      <c r="AL1279" s="6"/>
      <c r="AX1279" s="6"/>
    </row>
    <row r="1280" spans="14:50">
      <c r="N1280" s="6"/>
      <c r="Z1280" s="6"/>
      <c r="AL1280" s="6"/>
      <c r="AX1280" s="6"/>
    </row>
    <row r="1281" spans="14:50">
      <c r="N1281" s="6"/>
      <c r="Z1281" s="6"/>
      <c r="AL1281" s="6"/>
      <c r="AX1281" s="6"/>
    </row>
    <row r="1282" spans="14:50">
      <c r="N1282" s="6"/>
      <c r="Z1282" s="6"/>
      <c r="AL1282" s="6"/>
      <c r="AX1282" s="6"/>
    </row>
    <row r="1283" spans="14:50">
      <c r="N1283" s="6"/>
      <c r="Z1283" s="6"/>
      <c r="AL1283" s="6"/>
      <c r="AX1283" s="6"/>
    </row>
    <row r="1284" spans="14:50">
      <c r="N1284" s="6"/>
      <c r="Z1284" s="6"/>
      <c r="AL1284" s="6"/>
      <c r="AX1284" s="6"/>
    </row>
    <row r="1285" spans="14:50">
      <c r="N1285" s="6"/>
      <c r="Z1285" s="6"/>
      <c r="AL1285" s="6"/>
      <c r="AX1285" s="6"/>
    </row>
    <row r="1286" spans="14:50">
      <c r="N1286" s="6"/>
      <c r="Z1286" s="6"/>
      <c r="AL1286" s="6"/>
      <c r="AX1286" s="6"/>
    </row>
    <row r="1287" spans="14:50">
      <c r="N1287" s="6"/>
      <c r="Z1287" s="6"/>
      <c r="AL1287" s="6"/>
      <c r="AX1287" s="6"/>
    </row>
    <row r="1288" spans="14:50">
      <c r="N1288" s="6"/>
      <c r="Z1288" s="6"/>
      <c r="AL1288" s="6"/>
      <c r="AX1288" s="6"/>
    </row>
    <row r="1289" spans="14:50">
      <c r="N1289" s="6"/>
      <c r="Z1289" s="6"/>
      <c r="AL1289" s="6"/>
      <c r="AX1289" s="6"/>
    </row>
    <row r="1290" spans="14:50">
      <c r="N1290" s="6"/>
      <c r="Z1290" s="6"/>
      <c r="AL1290" s="6"/>
      <c r="AX1290" s="6"/>
    </row>
    <row r="1291" spans="14:50">
      <c r="N1291" s="6"/>
      <c r="Z1291" s="6"/>
      <c r="AL1291" s="6"/>
      <c r="AX1291" s="6"/>
    </row>
    <row r="1292" spans="14:50">
      <c r="N1292" s="6"/>
      <c r="Z1292" s="6"/>
      <c r="AL1292" s="6"/>
      <c r="AX1292" s="6"/>
    </row>
    <row r="1293" spans="14:50">
      <c r="N1293" s="6"/>
      <c r="Z1293" s="6"/>
      <c r="AL1293" s="6"/>
      <c r="AX1293" s="6"/>
    </row>
    <row r="1294" spans="14:50">
      <c r="N1294" s="6"/>
      <c r="Z1294" s="6"/>
      <c r="AL1294" s="6"/>
      <c r="AX1294" s="6"/>
    </row>
    <row r="1295" spans="14:50">
      <c r="N1295" s="6"/>
      <c r="Z1295" s="6"/>
      <c r="AL1295" s="6"/>
      <c r="AX1295" s="6"/>
    </row>
    <row r="1296" spans="14:50">
      <c r="N1296" s="6"/>
      <c r="Z1296" s="6"/>
      <c r="AL1296" s="6"/>
      <c r="AX1296" s="6"/>
    </row>
    <row r="1297" spans="14:50">
      <c r="N1297" s="6"/>
      <c r="Z1297" s="6"/>
      <c r="AL1297" s="6"/>
      <c r="AX1297" s="6"/>
    </row>
    <row r="1298" spans="14:50">
      <c r="N1298" s="6"/>
      <c r="Z1298" s="6"/>
      <c r="AL1298" s="6"/>
      <c r="AX1298" s="6"/>
    </row>
    <row r="1299" spans="14:50">
      <c r="N1299" s="6"/>
      <c r="Z1299" s="6"/>
      <c r="AL1299" s="6"/>
      <c r="AX1299" s="6"/>
    </row>
    <row r="1300" spans="14:50">
      <c r="N1300" s="6"/>
      <c r="Z1300" s="6"/>
      <c r="AL1300" s="6"/>
      <c r="AX1300" s="6"/>
    </row>
    <row r="1301" spans="14:50">
      <c r="N1301" s="6"/>
      <c r="Z1301" s="6"/>
      <c r="AL1301" s="6"/>
      <c r="AX1301" s="6"/>
    </row>
    <row r="1302" spans="14:50">
      <c r="N1302" s="6"/>
      <c r="Z1302" s="6"/>
      <c r="AL1302" s="6"/>
      <c r="AX1302" s="6"/>
    </row>
    <row r="1303" spans="14:50">
      <c r="N1303" s="6"/>
      <c r="Z1303" s="6"/>
      <c r="AL1303" s="6"/>
      <c r="AX1303" s="6"/>
    </row>
    <row r="1304" spans="14:50">
      <c r="N1304" s="6"/>
      <c r="Z1304" s="6"/>
      <c r="AL1304" s="6"/>
      <c r="AX1304" s="6"/>
    </row>
    <row r="1305" spans="14:50">
      <c r="N1305" s="6"/>
      <c r="Z1305" s="6"/>
      <c r="AL1305" s="6"/>
      <c r="AX1305" s="6"/>
    </row>
    <row r="1306" spans="14:50">
      <c r="N1306" s="6"/>
      <c r="Z1306" s="6"/>
      <c r="AL1306" s="6"/>
      <c r="AX1306" s="6"/>
    </row>
    <row r="1307" spans="14:50">
      <c r="N1307" s="6"/>
      <c r="Z1307" s="6"/>
      <c r="AL1307" s="6"/>
      <c r="AX1307" s="6"/>
    </row>
    <row r="1308" spans="14:50">
      <c r="N1308" s="6"/>
      <c r="Z1308" s="6"/>
      <c r="AL1308" s="6"/>
      <c r="AX1308" s="6"/>
    </row>
    <row r="1309" spans="14:50">
      <c r="N1309" s="6"/>
      <c r="Z1309" s="6"/>
      <c r="AL1309" s="6"/>
      <c r="AX1309" s="6"/>
    </row>
    <row r="1310" spans="14:50">
      <c r="N1310" s="6"/>
      <c r="Z1310" s="6"/>
      <c r="AL1310" s="6"/>
      <c r="AX1310" s="6"/>
    </row>
    <row r="1311" spans="14:50">
      <c r="N1311" s="6"/>
      <c r="Z1311" s="6"/>
      <c r="AL1311" s="6"/>
      <c r="AX1311" s="6"/>
    </row>
    <row r="1312" spans="14:50">
      <c r="N1312" s="6"/>
      <c r="Z1312" s="6"/>
      <c r="AL1312" s="6"/>
      <c r="AX1312" s="6"/>
    </row>
    <row r="1313" spans="14:50">
      <c r="N1313" s="6"/>
      <c r="Z1313" s="6"/>
      <c r="AL1313" s="6"/>
      <c r="AX1313" s="6"/>
    </row>
    <row r="1314" spans="14:50">
      <c r="N1314" s="6"/>
      <c r="Z1314" s="6"/>
      <c r="AL1314" s="6"/>
      <c r="AX1314" s="6"/>
    </row>
    <row r="1315" spans="14:50">
      <c r="N1315" s="6"/>
      <c r="Z1315" s="6"/>
      <c r="AL1315" s="6"/>
      <c r="AX1315" s="6"/>
    </row>
    <row r="1316" spans="14:50">
      <c r="N1316" s="6"/>
      <c r="Z1316" s="6"/>
      <c r="AL1316" s="6"/>
      <c r="AX1316" s="6"/>
    </row>
    <row r="1317" spans="14:50">
      <c r="N1317" s="6"/>
      <c r="Z1317" s="6"/>
      <c r="AL1317" s="6"/>
      <c r="AX1317" s="6"/>
    </row>
    <row r="1318" spans="14:50">
      <c r="N1318" s="6"/>
      <c r="Z1318" s="6"/>
      <c r="AL1318" s="6"/>
      <c r="AX1318" s="6"/>
    </row>
    <row r="1319" spans="14:50">
      <c r="N1319" s="6"/>
      <c r="Z1319" s="6"/>
      <c r="AL1319" s="6"/>
      <c r="AX1319" s="6"/>
    </row>
    <row r="1320" spans="14:50">
      <c r="N1320" s="6"/>
      <c r="Z1320" s="6"/>
      <c r="AL1320" s="6"/>
      <c r="AX1320" s="6"/>
    </row>
    <row r="1321" spans="14:50">
      <c r="N1321" s="6"/>
      <c r="Z1321" s="6"/>
      <c r="AL1321" s="6"/>
      <c r="AX1321" s="6"/>
    </row>
    <row r="1322" spans="14:50">
      <c r="N1322" s="6"/>
      <c r="Z1322" s="6"/>
      <c r="AL1322" s="6"/>
      <c r="AX1322" s="6"/>
    </row>
    <row r="1323" spans="14:50">
      <c r="N1323" s="6"/>
      <c r="Z1323" s="6"/>
      <c r="AL1323" s="6"/>
      <c r="AX1323" s="6"/>
    </row>
    <row r="1324" spans="14:50">
      <c r="N1324" s="6"/>
      <c r="Z1324" s="6"/>
      <c r="AL1324" s="6"/>
      <c r="AX1324" s="6"/>
    </row>
    <row r="1325" spans="14:50">
      <c r="N1325" s="6"/>
      <c r="Z1325" s="6"/>
      <c r="AL1325" s="6"/>
      <c r="AX1325" s="6"/>
    </row>
    <row r="1326" spans="14:50">
      <c r="N1326" s="6"/>
      <c r="Z1326" s="6"/>
      <c r="AL1326" s="6"/>
      <c r="AX1326" s="6"/>
    </row>
    <row r="1327" spans="14:50">
      <c r="N1327" s="6"/>
      <c r="Z1327" s="6"/>
      <c r="AL1327" s="6"/>
      <c r="AX1327" s="6"/>
    </row>
    <row r="1328" spans="14:50">
      <c r="N1328" s="6"/>
      <c r="Z1328" s="6"/>
      <c r="AL1328" s="6"/>
      <c r="AX1328" s="6"/>
    </row>
    <row r="1329" spans="14:50">
      <c r="N1329" s="6"/>
      <c r="Z1329" s="6"/>
      <c r="AL1329" s="6"/>
      <c r="AX1329" s="6"/>
    </row>
    <row r="1330" spans="14:50">
      <c r="N1330" s="6"/>
      <c r="Z1330" s="6"/>
      <c r="AL1330" s="6"/>
      <c r="AX1330" s="6"/>
    </row>
    <row r="1331" spans="14:50">
      <c r="N1331" s="6"/>
      <c r="Z1331" s="6"/>
      <c r="AL1331" s="6"/>
      <c r="AX1331" s="6"/>
    </row>
    <row r="1332" spans="14:50">
      <c r="N1332" s="6"/>
      <c r="Z1332" s="6"/>
      <c r="AL1332" s="6"/>
      <c r="AX1332" s="6"/>
    </row>
    <row r="1333" spans="14:50">
      <c r="N1333" s="6"/>
      <c r="Z1333" s="6"/>
      <c r="AL1333" s="6"/>
      <c r="AX1333" s="6"/>
    </row>
    <row r="1334" spans="14:50">
      <c r="N1334" s="6"/>
      <c r="Z1334" s="6"/>
      <c r="AL1334" s="6"/>
      <c r="AX1334" s="6"/>
    </row>
    <row r="1335" spans="14:50">
      <c r="N1335" s="6"/>
      <c r="Z1335" s="6"/>
      <c r="AL1335" s="6"/>
      <c r="AX1335" s="6"/>
    </row>
    <row r="1336" spans="14:50">
      <c r="N1336" s="6"/>
      <c r="Z1336" s="6"/>
      <c r="AL1336" s="6"/>
      <c r="AX1336" s="6"/>
    </row>
    <row r="1337" spans="14:50">
      <c r="N1337" s="6"/>
      <c r="Z1337" s="6"/>
      <c r="AL1337" s="6"/>
      <c r="AX1337" s="6"/>
    </row>
    <row r="1338" spans="14:50">
      <c r="N1338" s="6"/>
      <c r="Z1338" s="6"/>
      <c r="AL1338" s="6"/>
      <c r="AX1338" s="6"/>
    </row>
    <row r="1339" spans="14:50">
      <c r="N1339" s="6"/>
      <c r="Z1339" s="6"/>
      <c r="AL1339" s="6"/>
      <c r="AX1339" s="6"/>
    </row>
    <row r="1340" spans="14:50">
      <c r="N1340" s="6"/>
      <c r="Z1340" s="6"/>
      <c r="AL1340" s="6"/>
      <c r="AX1340" s="6"/>
    </row>
    <row r="1341" spans="14:50">
      <c r="N1341" s="6"/>
      <c r="Z1341" s="6"/>
      <c r="AL1341" s="6"/>
      <c r="AX1341" s="6"/>
    </row>
    <row r="1342" spans="14:50">
      <c r="N1342" s="6"/>
      <c r="Z1342" s="6"/>
      <c r="AL1342" s="6"/>
      <c r="AX1342" s="6"/>
    </row>
    <row r="1343" spans="14:50">
      <c r="N1343" s="6"/>
      <c r="Z1343" s="6"/>
      <c r="AL1343" s="6"/>
      <c r="AX1343" s="6"/>
    </row>
    <row r="1344" spans="14:50">
      <c r="N1344" s="6"/>
      <c r="Z1344" s="6"/>
      <c r="AL1344" s="6"/>
      <c r="AX1344" s="6"/>
    </row>
    <row r="1345" spans="14:50">
      <c r="N1345" s="6"/>
      <c r="Z1345" s="6"/>
      <c r="AL1345" s="6"/>
      <c r="AX1345" s="6"/>
    </row>
    <row r="1346" spans="14:50">
      <c r="N1346" s="6"/>
      <c r="Z1346" s="6"/>
      <c r="AL1346" s="6"/>
      <c r="AX1346" s="6"/>
    </row>
    <row r="1347" spans="14:50">
      <c r="N1347" s="6"/>
      <c r="Z1347" s="6"/>
      <c r="AL1347" s="6"/>
      <c r="AX1347" s="6"/>
    </row>
    <row r="1348" spans="14:50">
      <c r="N1348" s="6"/>
      <c r="Z1348" s="6"/>
      <c r="AL1348" s="6"/>
      <c r="AX1348" s="6"/>
    </row>
    <row r="1349" spans="14:50">
      <c r="N1349" s="6"/>
      <c r="Z1349" s="6"/>
      <c r="AL1349" s="6"/>
      <c r="AX1349" s="6"/>
    </row>
    <row r="1350" spans="14:50">
      <c r="N1350" s="6"/>
      <c r="Z1350" s="6"/>
      <c r="AL1350" s="6"/>
      <c r="AX1350" s="6"/>
    </row>
    <row r="1351" spans="14:50">
      <c r="N1351" s="6"/>
      <c r="Z1351" s="6"/>
      <c r="AL1351" s="6"/>
      <c r="AX1351" s="6"/>
    </row>
    <row r="1352" spans="14:50">
      <c r="N1352" s="6"/>
      <c r="Z1352" s="6"/>
      <c r="AL1352" s="6"/>
      <c r="AX1352" s="6"/>
    </row>
    <row r="1353" spans="14:50">
      <c r="N1353" s="6"/>
      <c r="Z1353" s="6"/>
      <c r="AL1353" s="6"/>
      <c r="AX1353" s="6"/>
    </row>
    <row r="1354" spans="14:50">
      <c r="N1354" s="6"/>
      <c r="Z1354" s="6"/>
      <c r="AL1354" s="6"/>
      <c r="AX1354" s="6"/>
    </row>
    <row r="1355" spans="14:50">
      <c r="N1355" s="6"/>
      <c r="Z1355" s="6"/>
      <c r="AL1355" s="6"/>
      <c r="AX1355" s="6"/>
    </row>
    <row r="1356" spans="14:50">
      <c r="N1356" s="6"/>
      <c r="Z1356" s="6"/>
      <c r="AL1356" s="6"/>
      <c r="AX1356" s="6"/>
    </row>
    <row r="1357" spans="14:50">
      <c r="N1357" s="6"/>
      <c r="Z1357" s="6"/>
      <c r="AL1357" s="6"/>
      <c r="AX1357" s="6"/>
    </row>
    <row r="1358" spans="14:50">
      <c r="N1358" s="6"/>
      <c r="Z1358" s="6"/>
      <c r="AL1358" s="6"/>
      <c r="AX1358" s="6"/>
    </row>
    <row r="1359" spans="14:50">
      <c r="N1359" s="6"/>
      <c r="Z1359" s="6"/>
      <c r="AL1359" s="6"/>
      <c r="AX1359" s="6"/>
    </row>
    <row r="1360" spans="14:50">
      <c r="N1360" s="6"/>
      <c r="Z1360" s="6"/>
      <c r="AL1360" s="6"/>
      <c r="AX1360" s="6"/>
    </row>
    <row r="1361" spans="14:50">
      <c r="N1361" s="6"/>
      <c r="Z1361" s="6"/>
      <c r="AL1361" s="6"/>
      <c r="AX1361" s="6"/>
    </row>
    <row r="1362" spans="14:50">
      <c r="N1362" s="6"/>
      <c r="Z1362" s="6"/>
      <c r="AL1362" s="6"/>
      <c r="AX1362" s="6"/>
    </row>
    <row r="1363" spans="14:50">
      <c r="N1363" s="6"/>
      <c r="Z1363" s="6"/>
      <c r="AL1363" s="6"/>
      <c r="AX1363" s="6"/>
    </row>
    <row r="1364" spans="14:50">
      <c r="N1364" s="6"/>
      <c r="Z1364" s="6"/>
      <c r="AL1364" s="6"/>
      <c r="AX1364" s="6"/>
    </row>
    <row r="1365" spans="14:50">
      <c r="N1365" s="6"/>
      <c r="Z1365" s="6"/>
      <c r="AL1365" s="6"/>
      <c r="AX1365" s="6"/>
    </row>
    <row r="1366" spans="14:50">
      <c r="N1366" s="6"/>
      <c r="Z1366" s="6"/>
      <c r="AL1366" s="6"/>
      <c r="AX1366" s="6"/>
    </row>
    <row r="1367" spans="14:50">
      <c r="N1367" s="6"/>
      <c r="Z1367" s="6"/>
      <c r="AL1367" s="6"/>
      <c r="AX1367" s="6"/>
    </row>
    <row r="1368" spans="14:50">
      <c r="N1368" s="6"/>
      <c r="Z1368" s="6"/>
      <c r="AL1368" s="6"/>
      <c r="AX1368" s="6"/>
    </row>
    <row r="1369" spans="14:50">
      <c r="N1369" s="6"/>
      <c r="Z1369" s="6"/>
      <c r="AL1369" s="6"/>
      <c r="AX1369" s="6"/>
    </row>
    <row r="1370" spans="14:50">
      <c r="N1370" s="6"/>
      <c r="Z1370" s="6"/>
      <c r="AL1370" s="6"/>
      <c r="AX1370" s="6"/>
    </row>
    <row r="1371" spans="14:50">
      <c r="N1371" s="6"/>
      <c r="Z1371" s="6"/>
      <c r="AL1371" s="6"/>
      <c r="AX1371" s="6"/>
    </row>
    <row r="1372" spans="14:50">
      <c r="N1372" s="6"/>
      <c r="Z1372" s="6"/>
      <c r="AL1372" s="6"/>
      <c r="AX1372" s="6"/>
    </row>
    <row r="1373" spans="14:50">
      <c r="N1373" s="6"/>
      <c r="Z1373" s="6"/>
      <c r="AL1373" s="6"/>
      <c r="AX1373" s="6"/>
    </row>
    <row r="1374" spans="14:50">
      <c r="N1374" s="6"/>
      <c r="Z1374" s="6"/>
      <c r="AL1374" s="6"/>
      <c r="AX1374" s="6"/>
    </row>
    <row r="1375" spans="14:50">
      <c r="N1375" s="6"/>
      <c r="Z1375" s="6"/>
      <c r="AL1375" s="6"/>
      <c r="AX1375" s="6"/>
    </row>
    <row r="1376" spans="14:50">
      <c r="N1376" s="6"/>
      <c r="Z1376" s="6"/>
      <c r="AL1376" s="6"/>
      <c r="AX1376" s="6"/>
    </row>
    <row r="1377" spans="14:50">
      <c r="N1377" s="6"/>
      <c r="Z1377" s="6"/>
      <c r="AL1377" s="6"/>
      <c r="AX1377" s="6"/>
    </row>
    <row r="1378" spans="14:50">
      <c r="N1378" s="6"/>
      <c r="Z1378" s="6"/>
      <c r="AL1378" s="6"/>
      <c r="AX1378" s="6"/>
    </row>
    <row r="1379" spans="14:50">
      <c r="N1379" s="6"/>
      <c r="Z1379" s="6"/>
      <c r="AL1379" s="6"/>
      <c r="AX1379" s="6"/>
    </row>
    <row r="1380" spans="14:50">
      <c r="N1380" s="6"/>
      <c r="Z1380" s="6"/>
      <c r="AL1380" s="6"/>
      <c r="AX1380" s="6"/>
    </row>
    <row r="1381" spans="14:50">
      <c r="N1381" s="6"/>
      <c r="Z1381" s="6"/>
      <c r="AL1381" s="6"/>
      <c r="AX1381" s="6"/>
    </row>
    <row r="1382" spans="14:50">
      <c r="N1382" s="6"/>
      <c r="Z1382" s="6"/>
      <c r="AL1382" s="6"/>
      <c r="AX1382" s="6"/>
    </row>
    <row r="1383" spans="14:50">
      <c r="N1383" s="6"/>
      <c r="Z1383" s="6"/>
      <c r="AL1383" s="6"/>
      <c r="AX1383" s="6"/>
    </row>
    <row r="1384" spans="14:50">
      <c r="N1384" s="6"/>
      <c r="Z1384" s="6"/>
      <c r="AL1384" s="6"/>
      <c r="AX1384" s="6"/>
    </row>
    <row r="1385" spans="14:50">
      <c r="N1385" s="6"/>
      <c r="Z1385" s="6"/>
      <c r="AL1385" s="6"/>
      <c r="AX1385" s="6"/>
    </row>
    <row r="1386" spans="14:50">
      <c r="N1386" s="6"/>
      <c r="Z1386" s="6"/>
      <c r="AL1386" s="6"/>
      <c r="AX1386" s="6"/>
    </row>
    <row r="1387" spans="14:50">
      <c r="N1387" s="6"/>
      <c r="Z1387" s="6"/>
      <c r="AL1387" s="6"/>
      <c r="AX1387" s="6"/>
    </row>
    <row r="1388" spans="14:50">
      <c r="N1388" s="6"/>
      <c r="Z1388" s="6"/>
      <c r="AL1388" s="6"/>
      <c r="AX1388" s="6"/>
    </row>
    <row r="1389" spans="14:50">
      <c r="N1389" s="6"/>
      <c r="Z1389" s="6"/>
      <c r="AL1389" s="6"/>
      <c r="AX1389" s="6"/>
    </row>
    <row r="1390" spans="14:50">
      <c r="N1390" s="6"/>
      <c r="Z1390" s="6"/>
      <c r="AL1390" s="6"/>
      <c r="AX1390" s="6"/>
    </row>
    <row r="1391" spans="14:50">
      <c r="N1391" s="6"/>
      <c r="Z1391" s="6"/>
      <c r="AL1391" s="6"/>
      <c r="AX1391" s="6"/>
    </row>
    <row r="1392" spans="14:50">
      <c r="N1392" s="6"/>
      <c r="Z1392" s="6"/>
      <c r="AL1392" s="6"/>
      <c r="AX1392" s="6"/>
    </row>
    <row r="1393" spans="14:50">
      <c r="N1393" s="6"/>
      <c r="Z1393" s="6"/>
      <c r="AL1393" s="6"/>
      <c r="AX1393" s="6"/>
    </row>
    <row r="1394" spans="14:50">
      <c r="N1394" s="6"/>
      <c r="Z1394" s="6"/>
      <c r="AL1394" s="6"/>
      <c r="AX1394" s="6"/>
    </row>
    <row r="1395" spans="14:50">
      <c r="N1395" s="6"/>
      <c r="Z1395" s="6"/>
      <c r="AL1395" s="6"/>
      <c r="AX1395" s="6"/>
    </row>
    <row r="1396" spans="14:50">
      <c r="N1396" s="6"/>
      <c r="Z1396" s="6"/>
      <c r="AL1396" s="6"/>
      <c r="AX1396" s="6"/>
    </row>
    <row r="1397" spans="14:50">
      <c r="N1397" s="6"/>
      <c r="Z1397" s="6"/>
      <c r="AL1397" s="6"/>
      <c r="AX1397" s="6"/>
    </row>
    <row r="1398" spans="14:50">
      <c r="N1398" s="6"/>
      <c r="Z1398" s="6"/>
      <c r="AL1398" s="6"/>
      <c r="AX1398" s="6"/>
    </row>
    <row r="1399" spans="14:50">
      <c r="N1399" s="6"/>
      <c r="Z1399" s="6"/>
      <c r="AL1399" s="6"/>
      <c r="AX1399" s="6"/>
    </row>
    <row r="1400" spans="14:50">
      <c r="N1400" s="6"/>
      <c r="Z1400" s="6"/>
      <c r="AL1400" s="6"/>
      <c r="AX1400" s="6"/>
    </row>
    <row r="1401" spans="14:50">
      <c r="N1401" s="6"/>
      <c r="Z1401" s="6"/>
      <c r="AL1401" s="6"/>
      <c r="AX1401" s="6"/>
    </row>
    <row r="1402" spans="14:50">
      <c r="N1402" s="6"/>
      <c r="Z1402" s="6"/>
      <c r="AL1402" s="6"/>
      <c r="AX1402" s="6"/>
    </row>
    <row r="1403" spans="14:50">
      <c r="N1403" s="6"/>
      <c r="Z1403" s="6"/>
      <c r="AL1403" s="6"/>
      <c r="AX1403" s="6"/>
    </row>
    <row r="1404" spans="14:50">
      <c r="N1404" s="6"/>
      <c r="Z1404" s="6"/>
      <c r="AL1404" s="6"/>
      <c r="AX1404" s="6"/>
    </row>
    <row r="1405" spans="14:50">
      <c r="N1405" s="6"/>
      <c r="Z1405" s="6"/>
      <c r="AL1405" s="6"/>
      <c r="AX1405" s="6"/>
    </row>
    <row r="1406" spans="14:50">
      <c r="N1406" s="6"/>
      <c r="Z1406" s="6"/>
      <c r="AL1406" s="6"/>
      <c r="AX1406" s="6"/>
    </row>
    <row r="1407" spans="14:50">
      <c r="N1407" s="6"/>
      <c r="Z1407" s="6"/>
      <c r="AL1407" s="6"/>
      <c r="AX1407" s="6"/>
    </row>
    <row r="1408" spans="14:50">
      <c r="N1408" s="6"/>
      <c r="Z1408" s="6"/>
      <c r="AL1408" s="6"/>
      <c r="AX1408" s="6"/>
    </row>
    <row r="1409" spans="14:50">
      <c r="N1409" s="6"/>
      <c r="Z1409" s="6"/>
      <c r="AL1409" s="6"/>
      <c r="AX1409" s="6"/>
    </row>
    <row r="1410" spans="14:50">
      <c r="N1410" s="6"/>
      <c r="Z1410" s="6"/>
      <c r="AL1410" s="6"/>
      <c r="AX1410" s="6"/>
    </row>
    <row r="1411" spans="14:50">
      <c r="N1411" s="6"/>
      <c r="Z1411" s="6"/>
      <c r="AL1411" s="6"/>
      <c r="AX1411" s="6"/>
    </row>
    <row r="1412" spans="14:50">
      <c r="N1412" s="6"/>
      <c r="Z1412" s="6"/>
      <c r="AL1412" s="6"/>
      <c r="AX1412" s="6"/>
    </row>
    <row r="1413" spans="14:50">
      <c r="N1413" s="6"/>
      <c r="Z1413" s="6"/>
      <c r="AL1413" s="6"/>
      <c r="AX1413" s="6"/>
    </row>
    <row r="1414" spans="14:50">
      <c r="N1414" s="6"/>
      <c r="Z1414" s="6"/>
      <c r="AL1414" s="6"/>
      <c r="AX1414" s="6"/>
    </row>
    <row r="1415" spans="14:50">
      <c r="N1415" s="6"/>
      <c r="Z1415" s="6"/>
      <c r="AL1415" s="6"/>
      <c r="AX1415" s="6"/>
    </row>
    <row r="1416" spans="14:50">
      <c r="N1416" s="6"/>
      <c r="Z1416" s="6"/>
      <c r="AL1416" s="6"/>
      <c r="AX1416" s="6"/>
    </row>
    <row r="1417" spans="14:50">
      <c r="N1417" s="6"/>
      <c r="Z1417" s="6"/>
      <c r="AL1417" s="6"/>
      <c r="AX1417" s="6"/>
    </row>
    <row r="1418" spans="14:50">
      <c r="N1418" s="6"/>
      <c r="Z1418" s="6"/>
      <c r="AL1418" s="6"/>
      <c r="AX1418" s="6"/>
    </row>
    <row r="1419" spans="14:50">
      <c r="N1419" s="6"/>
      <c r="Z1419" s="6"/>
      <c r="AL1419" s="6"/>
      <c r="AX1419" s="6"/>
    </row>
    <row r="1420" spans="14:50">
      <c r="N1420" s="6"/>
      <c r="Z1420" s="6"/>
      <c r="AL1420" s="6"/>
      <c r="AX1420" s="6"/>
    </row>
    <row r="1421" spans="14:50">
      <c r="N1421" s="6"/>
      <c r="Z1421" s="6"/>
      <c r="AL1421" s="6"/>
      <c r="AX1421" s="6"/>
    </row>
    <row r="1422" spans="14:50">
      <c r="N1422" s="6"/>
      <c r="Z1422" s="6"/>
      <c r="AL1422" s="6"/>
      <c r="AX1422" s="6"/>
    </row>
    <row r="1423" spans="14:50">
      <c r="N1423" s="6"/>
      <c r="Z1423" s="6"/>
      <c r="AL1423" s="6"/>
      <c r="AX1423" s="6"/>
    </row>
    <row r="1424" spans="14:50">
      <c r="N1424" s="6"/>
      <c r="Z1424" s="6"/>
      <c r="AL1424" s="6"/>
      <c r="AX1424" s="6"/>
    </row>
    <row r="1425" spans="14:50">
      <c r="N1425" s="6"/>
      <c r="Z1425" s="6"/>
      <c r="AL1425" s="6"/>
      <c r="AX1425" s="6"/>
    </row>
    <row r="1426" spans="14:50">
      <c r="N1426" s="6"/>
      <c r="Z1426" s="6"/>
      <c r="AL1426" s="6"/>
      <c r="AX1426" s="6"/>
    </row>
    <row r="1427" spans="14:50">
      <c r="N1427" s="6"/>
      <c r="Z1427" s="6"/>
      <c r="AL1427" s="6"/>
      <c r="AX1427" s="6"/>
    </row>
    <row r="1428" spans="14:50">
      <c r="N1428" s="6"/>
      <c r="Z1428" s="6"/>
      <c r="AL1428" s="6"/>
      <c r="AX1428" s="6"/>
    </row>
    <row r="1429" spans="14:50">
      <c r="N1429" s="6"/>
      <c r="Z1429" s="6"/>
      <c r="AL1429" s="6"/>
      <c r="AX1429" s="6"/>
    </row>
    <row r="1430" spans="14:50">
      <c r="N1430" s="6"/>
      <c r="Z1430" s="6"/>
      <c r="AL1430" s="6"/>
      <c r="AX1430" s="6"/>
    </row>
    <row r="1431" spans="14:50">
      <c r="N1431" s="6"/>
      <c r="Z1431" s="6"/>
      <c r="AL1431" s="6"/>
      <c r="AX1431" s="6"/>
    </row>
    <row r="1432" spans="14:50">
      <c r="N1432" s="6"/>
      <c r="Z1432" s="6"/>
      <c r="AL1432" s="6"/>
      <c r="AX1432" s="6"/>
    </row>
    <row r="1433" spans="14:50">
      <c r="N1433" s="6"/>
      <c r="Z1433" s="6"/>
      <c r="AL1433" s="6"/>
      <c r="AX1433" s="6"/>
    </row>
    <row r="1434" spans="14:50">
      <c r="N1434" s="6"/>
      <c r="Z1434" s="6"/>
      <c r="AL1434" s="6"/>
      <c r="AX1434" s="6"/>
    </row>
    <row r="1435" spans="14:50">
      <c r="N1435" s="6"/>
      <c r="Z1435" s="6"/>
      <c r="AL1435" s="6"/>
      <c r="AX1435" s="6"/>
    </row>
    <row r="1436" spans="14:50">
      <c r="N1436" s="6"/>
      <c r="Z1436" s="6"/>
      <c r="AL1436" s="6"/>
      <c r="AX1436" s="6"/>
    </row>
    <row r="1437" spans="14:50">
      <c r="N1437" s="6"/>
      <c r="Z1437" s="6"/>
      <c r="AL1437" s="6"/>
      <c r="AX1437" s="6"/>
    </row>
    <row r="1438" spans="14:50">
      <c r="N1438" s="6"/>
      <c r="Z1438" s="6"/>
      <c r="AL1438" s="6"/>
      <c r="AX1438" s="6"/>
    </row>
    <row r="1439" spans="14:50">
      <c r="N1439" s="6"/>
      <c r="Z1439" s="6"/>
      <c r="AL1439" s="6"/>
      <c r="AX1439" s="6"/>
    </row>
    <row r="1440" spans="14:50">
      <c r="N1440" s="6"/>
      <c r="Z1440" s="6"/>
      <c r="AL1440" s="6"/>
      <c r="AX1440" s="6"/>
    </row>
    <row r="1441" spans="14:50">
      <c r="N1441" s="6"/>
      <c r="Z1441" s="6"/>
      <c r="AL1441" s="6"/>
      <c r="AX1441" s="6"/>
    </row>
    <row r="1442" spans="14:50">
      <c r="N1442" s="6"/>
      <c r="Z1442" s="6"/>
      <c r="AL1442" s="6"/>
      <c r="AX1442" s="6"/>
    </row>
    <row r="1443" spans="14:50">
      <c r="N1443" s="6"/>
      <c r="Z1443" s="6"/>
      <c r="AL1443" s="6"/>
      <c r="AX1443" s="6"/>
    </row>
    <row r="1444" spans="14:50">
      <c r="N1444" s="6"/>
      <c r="Z1444" s="6"/>
      <c r="AL1444" s="6"/>
      <c r="AX1444" s="6"/>
    </row>
    <row r="1445" spans="14:50">
      <c r="N1445" s="6"/>
      <c r="Z1445" s="6"/>
      <c r="AL1445" s="6"/>
      <c r="AX1445" s="6"/>
    </row>
    <row r="1446" spans="14:50">
      <c r="N1446" s="6"/>
      <c r="Z1446" s="6"/>
      <c r="AL1446" s="6"/>
      <c r="AX1446" s="6"/>
    </row>
    <row r="1447" spans="14:50">
      <c r="N1447" s="6"/>
      <c r="Z1447" s="6"/>
      <c r="AL1447" s="6"/>
      <c r="AX1447" s="6"/>
    </row>
    <row r="1448" spans="14:50">
      <c r="N1448" s="6"/>
      <c r="Z1448" s="6"/>
      <c r="AL1448" s="6"/>
      <c r="AX1448" s="6"/>
    </row>
    <row r="1449" spans="14:50">
      <c r="N1449" s="6"/>
      <c r="Z1449" s="6"/>
      <c r="AL1449" s="6"/>
      <c r="AX1449" s="6"/>
    </row>
    <row r="1450" spans="14:50">
      <c r="N1450" s="6"/>
      <c r="Z1450" s="6"/>
      <c r="AL1450" s="6"/>
      <c r="AX1450" s="6"/>
    </row>
    <row r="1451" spans="14:50">
      <c r="N1451" s="6"/>
      <c r="Z1451" s="6"/>
      <c r="AL1451" s="6"/>
      <c r="AX1451" s="6"/>
    </row>
    <row r="1452" spans="14:50">
      <c r="N1452" s="6"/>
      <c r="Z1452" s="6"/>
      <c r="AL1452" s="6"/>
      <c r="AX1452" s="6"/>
    </row>
    <row r="1453" spans="14:50">
      <c r="N1453" s="6"/>
      <c r="Z1453" s="6"/>
      <c r="AL1453" s="6"/>
      <c r="AX1453" s="6"/>
    </row>
    <row r="1454" spans="14:50">
      <c r="N1454" s="6"/>
      <c r="Z1454" s="6"/>
      <c r="AL1454" s="6"/>
      <c r="AX1454" s="6"/>
    </row>
    <row r="1455" spans="14:50">
      <c r="N1455" s="6"/>
      <c r="Z1455" s="6"/>
      <c r="AL1455" s="6"/>
      <c r="AX1455" s="6"/>
    </row>
    <row r="1456" spans="14:50">
      <c r="N1456" s="6"/>
      <c r="Z1456" s="6"/>
      <c r="AL1456" s="6"/>
      <c r="AX1456" s="6"/>
    </row>
    <row r="1457" spans="14:50">
      <c r="N1457" s="6"/>
      <c r="Z1457" s="6"/>
      <c r="AL1457" s="6"/>
      <c r="AX1457" s="6"/>
    </row>
    <row r="1458" spans="14:50">
      <c r="N1458" s="6"/>
      <c r="Z1458" s="6"/>
      <c r="AL1458" s="6"/>
      <c r="AX1458" s="6"/>
    </row>
    <row r="1459" spans="14:50">
      <c r="N1459" s="6"/>
      <c r="Z1459" s="6"/>
      <c r="AL1459" s="6"/>
      <c r="AX1459" s="6"/>
    </row>
    <row r="1460" spans="14:50">
      <c r="N1460" s="6"/>
      <c r="Z1460" s="6"/>
      <c r="AL1460" s="6"/>
      <c r="AX1460" s="6"/>
    </row>
    <row r="1461" spans="14:50">
      <c r="N1461" s="6"/>
      <c r="Z1461" s="6"/>
      <c r="AL1461" s="6"/>
      <c r="AX1461" s="6"/>
    </row>
    <row r="1462" spans="14:50">
      <c r="N1462" s="6"/>
      <c r="Z1462" s="6"/>
      <c r="AL1462" s="6"/>
      <c r="AX1462" s="6"/>
    </row>
    <row r="1463" spans="14:50">
      <c r="N1463" s="6"/>
      <c r="Z1463" s="6"/>
      <c r="AL1463" s="6"/>
      <c r="AX1463" s="6"/>
    </row>
    <row r="1464" spans="14:50">
      <c r="N1464" s="6"/>
      <c r="Z1464" s="6"/>
      <c r="AL1464" s="6"/>
      <c r="AX1464" s="6"/>
    </row>
    <row r="1465" spans="14:50">
      <c r="N1465" s="6"/>
      <c r="Z1465" s="6"/>
      <c r="AL1465" s="6"/>
      <c r="AX1465" s="6"/>
    </row>
    <row r="1466" spans="14:50">
      <c r="N1466" s="6"/>
      <c r="Z1466" s="6"/>
      <c r="AL1466" s="6"/>
      <c r="AX1466" s="6"/>
    </row>
    <row r="1467" spans="14:50">
      <c r="N1467" s="6"/>
      <c r="Z1467" s="6"/>
      <c r="AL1467" s="6"/>
      <c r="AX1467" s="6"/>
    </row>
    <row r="1468" spans="14:50">
      <c r="N1468" s="6"/>
      <c r="Z1468" s="6"/>
      <c r="AL1468" s="6"/>
      <c r="AX1468" s="6"/>
    </row>
    <row r="1469" spans="14:50">
      <c r="N1469" s="6"/>
      <c r="Z1469" s="6"/>
      <c r="AL1469" s="6"/>
      <c r="AX1469" s="6"/>
    </row>
    <row r="1470" spans="14:50">
      <c r="N1470" s="6"/>
      <c r="Z1470" s="6"/>
      <c r="AL1470" s="6"/>
      <c r="AX1470" s="6"/>
    </row>
    <row r="1471" spans="14:50">
      <c r="N1471" s="6"/>
      <c r="Z1471" s="6"/>
      <c r="AL1471" s="6"/>
      <c r="AX1471" s="6"/>
    </row>
    <row r="1472" spans="14:50">
      <c r="N1472" s="6"/>
      <c r="Z1472" s="6"/>
      <c r="AL1472" s="6"/>
      <c r="AX1472" s="6"/>
    </row>
    <row r="1473" spans="14:50">
      <c r="N1473" s="6"/>
      <c r="Z1473" s="6"/>
      <c r="AL1473" s="6"/>
      <c r="AX1473" s="6"/>
    </row>
    <row r="1474" spans="14:50">
      <c r="N1474" s="6"/>
      <c r="Z1474" s="6"/>
      <c r="AL1474" s="6"/>
      <c r="AX1474" s="6"/>
    </row>
    <row r="1475" spans="14:50">
      <c r="N1475" s="6"/>
      <c r="Z1475" s="6"/>
      <c r="AL1475" s="6"/>
      <c r="AX1475" s="6"/>
    </row>
    <row r="1476" spans="14:50">
      <c r="N1476" s="6"/>
      <c r="Z1476" s="6"/>
      <c r="AL1476" s="6"/>
      <c r="AX1476" s="6"/>
    </row>
    <row r="1477" spans="14:50">
      <c r="N1477" s="6"/>
      <c r="Z1477" s="6"/>
      <c r="AL1477" s="6"/>
      <c r="AX1477" s="6"/>
    </row>
    <row r="1478" spans="14:50">
      <c r="N1478" s="6"/>
      <c r="Z1478" s="6"/>
      <c r="AL1478" s="6"/>
      <c r="AX1478" s="6"/>
    </row>
    <row r="1479" spans="14:50">
      <c r="N1479" s="6"/>
      <c r="Z1479" s="6"/>
      <c r="AL1479" s="6"/>
      <c r="AX1479" s="6"/>
    </row>
    <row r="1480" spans="14:50">
      <c r="N1480" s="6"/>
      <c r="Z1480" s="6"/>
      <c r="AL1480" s="6"/>
      <c r="AX1480" s="6"/>
    </row>
    <row r="1481" spans="14:50">
      <c r="N1481" s="6"/>
      <c r="Z1481" s="6"/>
      <c r="AL1481" s="6"/>
      <c r="AX1481" s="6"/>
    </row>
    <row r="1482" spans="14:50">
      <c r="N1482" s="6"/>
      <c r="Z1482" s="6"/>
      <c r="AL1482" s="6"/>
      <c r="AX1482" s="6"/>
    </row>
    <row r="1483" spans="14:50">
      <c r="N1483" s="6"/>
      <c r="Z1483" s="6"/>
      <c r="AL1483" s="6"/>
      <c r="AX1483" s="6"/>
    </row>
    <row r="1484" spans="14:50">
      <c r="N1484" s="6"/>
      <c r="Z1484" s="6"/>
      <c r="AL1484" s="6"/>
      <c r="AX1484" s="6"/>
    </row>
    <row r="1485" spans="14:50">
      <c r="N1485" s="6"/>
      <c r="Z1485" s="6"/>
      <c r="AL1485" s="6"/>
      <c r="AX1485" s="6"/>
    </row>
    <row r="1486" spans="14:50">
      <c r="N1486" s="6"/>
      <c r="Z1486" s="6"/>
      <c r="AL1486" s="6"/>
      <c r="AX1486" s="6"/>
    </row>
    <row r="1487" spans="14:50">
      <c r="N1487" s="6"/>
      <c r="Z1487" s="6"/>
      <c r="AL1487" s="6"/>
      <c r="AX1487" s="6"/>
    </row>
    <row r="1488" spans="14:50">
      <c r="N1488" s="6"/>
      <c r="Z1488" s="6"/>
      <c r="AL1488" s="6"/>
      <c r="AX1488" s="6"/>
    </row>
    <row r="1489" spans="14:50">
      <c r="N1489" s="6"/>
      <c r="Z1489" s="6"/>
      <c r="AL1489" s="6"/>
      <c r="AX1489" s="6"/>
    </row>
    <row r="1490" spans="14:50">
      <c r="N1490" s="6"/>
      <c r="Z1490" s="6"/>
      <c r="AL1490" s="6"/>
      <c r="AX1490" s="6"/>
    </row>
    <row r="1491" spans="14:50">
      <c r="N1491" s="6"/>
      <c r="Z1491" s="6"/>
      <c r="AL1491" s="6"/>
      <c r="AX1491" s="6"/>
    </row>
    <row r="1492" spans="14:50">
      <c r="N1492" s="6"/>
      <c r="Z1492" s="6"/>
      <c r="AL1492" s="6"/>
      <c r="AX1492" s="6"/>
    </row>
    <row r="1493" spans="14:50">
      <c r="N1493" s="6"/>
      <c r="Z1493" s="6"/>
      <c r="AL1493" s="6"/>
      <c r="AX1493" s="6"/>
    </row>
    <row r="1494" spans="14:50">
      <c r="N1494" s="6"/>
      <c r="Z1494" s="6"/>
      <c r="AL1494" s="6"/>
      <c r="AX1494" s="6"/>
    </row>
    <row r="1495" spans="14:50">
      <c r="N1495" s="6"/>
      <c r="Z1495" s="6"/>
      <c r="AL1495" s="6"/>
      <c r="AX1495" s="6"/>
    </row>
    <row r="1496" spans="14:50">
      <c r="N1496" s="6"/>
      <c r="Z1496" s="6"/>
      <c r="AL1496" s="6"/>
      <c r="AX1496" s="6"/>
    </row>
    <row r="1497" spans="14:50">
      <c r="N1497" s="6"/>
      <c r="Z1497" s="6"/>
      <c r="AL1497" s="6"/>
      <c r="AX1497" s="6"/>
    </row>
    <row r="1498" spans="14:50">
      <c r="N1498" s="6"/>
      <c r="Z1498" s="6"/>
      <c r="AL1498" s="6"/>
      <c r="AX1498" s="6"/>
    </row>
    <row r="1499" spans="14:50">
      <c r="N1499" s="6"/>
      <c r="Z1499" s="6"/>
      <c r="AL1499" s="6"/>
      <c r="AX1499" s="6"/>
    </row>
    <row r="1500" spans="14:50">
      <c r="N1500" s="6"/>
      <c r="Z1500" s="6"/>
      <c r="AL1500" s="6"/>
      <c r="AX1500" s="6"/>
    </row>
    <row r="1501" spans="14:50">
      <c r="N1501" s="6"/>
      <c r="Z1501" s="6"/>
      <c r="AL1501" s="6"/>
      <c r="AX1501" s="6"/>
    </row>
    <row r="1502" spans="14:50">
      <c r="N1502" s="6"/>
      <c r="Z1502" s="6"/>
      <c r="AL1502" s="6"/>
      <c r="AX1502" s="6"/>
    </row>
    <row r="1503" spans="14:50">
      <c r="N1503" s="6"/>
      <c r="Z1503" s="6"/>
      <c r="AL1503" s="6"/>
      <c r="AX1503" s="6"/>
    </row>
    <row r="1504" spans="14:50">
      <c r="N1504" s="6"/>
      <c r="Z1504" s="6"/>
      <c r="AL1504" s="6"/>
      <c r="AX1504" s="6"/>
    </row>
    <row r="1505" spans="14:50">
      <c r="N1505" s="6"/>
      <c r="Z1505" s="6"/>
      <c r="AL1505" s="6"/>
      <c r="AX1505" s="6"/>
    </row>
    <row r="1506" spans="14:50">
      <c r="N1506" s="6"/>
      <c r="Z1506" s="6"/>
      <c r="AL1506" s="6"/>
      <c r="AX1506" s="6"/>
    </row>
    <row r="1507" spans="14:50">
      <c r="N1507" s="6"/>
      <c r="Z1507" s="6"/>
      <c r="AL1507" s="6"/>
      <c r="AX1507" s="6"/>
    </row>
    <row r="1508" spans="14:50">
      <c r="N1508" s="6"/>
      <c r="Z1508" s="6"/>
      <c r="AL1508" s="6"/>
      <c r="AX1508" s="6"/>
    </row>
    <row r="1509" spans="14:50">
      <c r="N1509" s="6"/>
      <c r="Z1509" s="6"/>
      <c r="AL1509" s="6"/>
      <c r="AX1509" s="6"/>
    </row>
    <row r="1510" spans="14:50">
      <c r="N1510" s="6"/>
      <c r="Z1510" s="6"/>
      <c r="AL1510" s="6"/>
      <c r="AX1510" s="6"/>
    </row>
    <row r="1511" spans="14:50">
      <c r="N1511" s="6"/>
      <c r="Z1511" s="6"/>
      <c r="AL1511" s="6"/>
      <c r="AX1511" s="6"/>
    </row>
    <row r="1512" spans="14:50">
      <c r="N1512" s="6"/>
      <c r="Z1512" s="6"/>
      <c r="AL1512" s="6"/>
      <c r="AX1512" s="6"/>
    </row>
    <row r="1513" spans="14:50">
      <c r="N1513" s="6"/>
      <c r="Z1513" s="6"/>
      <c r="AL1513" s="6"/>
      <c r="AX1513" s="6"/>
    </row>
    <row r="1514" spans="14:50">
      <c r="N1514" s="6"/>
      <c r="Z1514" s="6"/>
      <c r="AL1514" s="6"/>
      <c r="AX1514" s="6"/>
    </row>
    <row r="1515" spans="14:50">
      <c r="N1515" s="6"/>
      <c r="Z1515" s="6"/>
      <c r="AL1515" s="6"/>
      <c r="AX1515" s="6"/>
    </row>
    <row r="1516" spans="14:50">
      <c r="N1516" s="6"/>
      <c r="Z1516" s="6"/>
      <c r="AL1516" s="6"/>
      <c r="AX1516" s="6"/>
    </row>
    <row r="1517" spans="14:50">
      <c r="N1517" s="6"/>
      <c r="Z1517" s="6"/>
      <c r="AL1517" s="6"/>
      <c r="AX1517" s="6"/>
    </row>
    <row r="1518" spans="14:50">
      <c r="N1518" s="6"/>
      <c r="Z1518" s="6"/>
      <c r="AL1518" s="6"/>
      <c r="AX1518" s="6"/>
    </row>
    <row r="1519" spans="14:50">
      <c r="N1519" s="6"/>
      <c r="Z1519" s="6"/>
      <c r="AL1519" s="6"/>
      <c r="AX1519" s="6"/>
    </row>
    <row r="1520" spans="14:50">
      <c r="N1520" s="6"/>
      <c r="Z1520" s="6"/>
      <c r="AL1520" s="6"/>
      <c r="AX1520" s="6"/>
    </row>
    <row r="1521" spans="14:50">
      <c r="N1521" s="6"/>
      <c r="Z1521" s="6"/>
      <c r="AL1521" s="6"/>
      <c r="AX1521" s="6"/>
    </row>
    <row r="1522" spans="14:50">
      <c r="N1522" s="6"/>
      <c r="Z1522" s="6"/>
      <c r="AL1522" s="6"/>
      <c r="AX1522" s="6"/>
    </row>
    <row r="1523" spans="14:50">
      <c r="N1523" s="6"/>
      <c r="Z1523" s="6"/>
      <c r="AL1523" s="6"/>
      <c r="AX1523" s="6"/>
    </row>
    <row r="1524" spans="14:50">
      <c r="N1524" s="6"/>
      <c r="Z1524" s="6"/>
      <c r="AL1524" s="6"/>
      <c r="AX1524" s="6"/>
    </row>
    <row r="1525" spans="14:50">
      <c r="N1525" s="6"/>
      <c r="Z1525" s="6"/>
      <c r="AL1525" s="6"/>
      <c r="AX1525" s="6"/>
    </row>
    <row r="1526" spans="14:50">
      <c r="N1526" s="6"/>
      <c r="Z1526" s="6"/>
      <c r="AL1526" s="6"/>
      <c r="AX1526" s="6"/>
    </row>
    <row r="1527" spans="14:50">
      <c r="N1527" s="6"/>
      <c r="Z1527" s="6"/>
      <c r="AL1527" s="6"/>
      <c r="AX1527" s="6"/>
    </row>
    <row r="1528" spans="14:50">
      <c r="N1528" s="6"/>
      <c r="Z1528" s="6"/>
      <c r="AL1528" s="6"/>
      <c r="AX1528" s="6"/>
    </row>
    <row r="1529" spans="14:50">
      <c r="N1529" s="6"/>
      <c r="Z1529" s="6"/>
      <c r="AL1529" s="6"/>
      <c r="AX1529" s="6"/>
    </row>
    <row r="1530" spans="14:50">
      <c r="N1530" s="6"/>
      <c r="Z1530" s="6"/>
      <c r="AL1530" s="6"/>
      <c r="AX1530" s="6"/>
    </row>
    <row r="1531" spans="14:50">
      <c r="N1531" s="6"/>
      <c r="Z1531" s="6"/>
      <c r="AL1531" s="6"/>
      <c r="AX1531" s="6"/>
    </row>
    <row r="1532" spans="14:50">
      <c r="N1532" s="6"/>
      <c r="Z1532" s="6"/>
      <c r="AL1532" s="6"/>
      <c r="AX1532" s="6"/>
    </row>
    <row r="1533" spans="14:50">
      <c r="N1533" s="6"/>
      <c r="Z1533" s="6"/>
      <c r="AL1533" s="6"/>
      <c r="AX1533" s="6"/>
    </row>
    <row r="1534" spans="14:50">
      <c r="N1534" s="6"/>
      <c r="Z1534" s="6"/>
      <c r="AL1534" s="6"/>
      <c r="AX1534" s="6"/>
    </row>
    <row r="1535" spans="14:50">
      <c r="N1535" s="6"/>
      <c r="Z1535" s="6"/>
      <c r="AL1535" s="6"/>
      <c r="AX1535" s="6"/>
    </row>
    <row r="1536" spans="14:50">
      <c r="N1536" s="6"/>
      <c r="Z1536" s="6"/>
      <c r="AL1536" s="6"/>
      <c r="AX1536" s="6"/>
    </row>
    <row r="1537" spans="14:50">
      <c r="N1537" s="6"/>
      <c r="Z1537" s="6"/>
      <c r="AL1537" s="6"/>
      <c r="AX1537" s="6"/>
    </row>
    <row r="1538" spans="14:50">
      <c r="N1538" s="6"/>
      <c r="Z1538" s="6"/>
      <c r="AL1538" s="6"/>
      <c r="AX1538" s="6"/>
    </row>
    <row r="1539" spans="14:50">
      <c r="N1539" s="6"/>
      <c r="Z1539" s="6"/>
      <c r="AL1539" s="6"/>
      <c r="AX1539" s="6"/>
    </row>
    <row r="1540" spans="14:50">
      <c r="N1540" s="6"/>
      <c r="Z1540" s="6"/>
      <c r="AL1540" s="6"/>
      <c r="AX1540" s="6"/>
    </row>
    <row r="1541" spans="14:50">
      <c r="N1541" s="6"/>
      <c r="Z1541" s="6"/>
      <c r="AL1541" s="6"/>
      <c r="AX1541" s="6"/>
    </row>
    <row r="1542" spans="14:50">
      <c r="N1542" s="6"/>
      <c r="Z1542" s="6"/>
      <c r="AL1542" s="6"/>
      <c r="AX1542" s="6"/>
    </row>
    <row r="1543" spans="14:50">
      <c r="N1543" s="6"/>
      <c r="Z1543" s="6"/>
      <c r="AL1543" s="6"/>
      <c r="AX1543" s="6"/>
    </row>
    <row r="1544" spans="14:50">
      <c r="N1544" s="6"/>
      <c r="Z1544" s="6"/>
      <c r="AL1544" s="6"/>
      <c r="AX1544" s="6"/>
    </row>
    <row r="1545" spans="14:50">
      <c r="N1545" s="6"/>
      <c r="Z1545" s="6"/>
      <c r="AL1545" s="6"/>
      <c r="AX1545" s="6"/>
    </row>
    <row r="1546" spans="14:50">
      <c r="N1546" s="6"/>
      <c r="Z1546" s="6"/>
      <c r="AL1546" s="6"/>
      <c r="AX1546" s="6"/>
    </row>
    <row r="1547" spans="14:50">
      <c r="N1547" s="6"/>
      <c r="Z1547" s="6"/>
      <c r="AL1547" s="6"/>
      <c r="AX1547" s="6"/>
    </row>
    <row r="1548" spans="14:50">
      <c r="N1548" s="6"/>
      <c r="Z1548" s="6"/>
      <c r="AL1548" s="6"/>
      <c r="AX1548" s="6"/>
    </row>
    <row r="1549" spans="14:50">
      <c r="N1549" s="6"/>
      <c r="Z1549" s="6"/>
      <c r="AL1549" s="6"/>
      <c r="AX1549" s="6"/>
    </row>
    <row r="1550" spans="14:50">
      <c r="N1550" s="6"/>
      <c r="Z1550" s="6"/>
      <c r="AL1550" s="6"/>
      <c r="AX1550" s="6"/>
    </row>
    <row r="1551" spans="14:50">
      <c r="N1551" s="6"/>
      <c r="Z1551" s="6"/>
      <c r="AL1551" s="6"/>
      <c r="AX1551" s="6"/>
    </row>
    <row r="1552" spans="14:50">
      <c r="N1552" s="6"/>
      <c r="Z1552" s="6"/>
      <c r="AL1552" s="6"/>
      <c r="AX1552" s="6"/>
    </row>
    <row r="1553" spans="14:50">
      <c r="N1553" s="6"/>
      <c r="Z1553" s="6"/>
      <c r="AL1553" s="6"/>
      <c r="AX1553" s="6"/>
    </row>
    <row r="1554" spans="14:50">
      <c r="N1554" s="6"/>
      <c r="Z1554" s="6"/>
      <c r="AL1554" s="6"/>
      <c r="AX1554" s="6"/>
    </row>
    <row r="1555" spans="14:50">
      <c r="N1555" s="6"/>
      <c r="Z1555" s="6"/>
      <c r="AL1555" s="6"/>
      <c r="AX1555" s="6"/>
    </row>
    <row r="1556" spans="14:50">
      <c r="N1556" s="6"/>
      <c r="Z1556" s="6"/>
      <c r="AL1556" s="6"/>
      <c r="AX1556" s="6"/>
    </row>
    <row r="1557" spans="14:50">
      <c r="N1557" s="6"/>
      <c r="Z1557" s="6"/>
      <c r="AL1557" s="6"/>
      <c r="AX1557" s="6"/>
    </row>
    <row r="1558" spans="14:50">
      <c r="N1558" s="6"/>
      <c r="Z1558" s="6"/>
      <c r="AL1558" s="6"/>
      <c r="AX1558" s="6"/>
    </row>
    <row r="1559" spans="14:50">
      <c r="N1559" s="6"/>
      <c r="Z1559" s="6"/>
      <c r="AL1559" s="6"/>
      <c r="AX1559" s="6"/>
    </row>
    <row r="1560" spans="14:50">
      <c r="N1560" s="6"/>
      <c r="Z1560" s="6"/>
      <c r="AL1560" s="6"/>
      <c r="AX1560" s="6"/>
    </row>
    <row r="1561" spans="14:50">
      <c r="N1561" s="6"/>
      <c r="Z1561" s="6"/>
      <c r="AL1561" s="6"/>
      <c r="AX1561" s="6"/>
    </row>
    <row r="1562" spans="14:50">
      <c r="N1562" s="6"/>
      <c r="Z1562" s="6"/>
      <c r="AL1562" s="6"/>
      <c r="AX1562" s="6"/>
    </row>
    <row r="1563" spans="14:50">
      <c r="N1563" s="6"/>
      <c r="Z1563" s="6"/>
      <c r="AL1563" s="6"/>
      <c r="AX1563" s="6"/>
    </row>
    <row r="1564" spans="14:50">
      <c r="N1564" s="6"/>
      <c r="Z1564" s="6"/>
      <c r="AL1564" s="6"/>
      <c r="AX1564" s="6"/>
    </row>
    <row r="1565" spans="14:50">
      <c r="N1565" s="6"/>
      <c r="Z1565" s="6"/>
      <c r="AL1565" s="6"/>
      <c r="AX1565" s="6"/>
    </row>
    <row r="1566" spans="14:50">
      <c r="N1566" s="6"/>
      <c r="Z1566" s="6"/>
      <c r="AL1566" s="6"/>
      <c r="AX1566" s="6"/>
    </row>
    <row r="1567" spans="14:50">
      <c r="N1567" s="6"/>
      <c r="Z1567" s="6"/>
      <c r="AL1567" s="6"/>
      <c r="AX1567" s="6"/>
    </row>
    <row r="1568" spans="14:50">
      <c r="N1568" s="6"/>
      <c r="Z1568" s="6"/>
      <c r="AL1568" s="6"/>
      <c r="AX1568" s="6"/>
    </row>
    <row r="1569" spans="14:50">
      <c r="N1569" s="6"/>
      <c r="Z1569" s="6"/>
      <c r="AL1569" s="6"/>
      <c r="AX1569" s="6"/>
    </row>
    <row r="1570" spans="14:50">
      <c r="N1570" s="6"/>
      <c r="Z1570" s="6"/>
      <c r="AL1570" s="6"/>
      <c r="AX1570" s="6"/>
    </row>
    <row r="1571" spans="14:50">
      <c r="N1571" s="6"/>
      <c r="Z1571" s="6"/>
      <c r="AL1571" s="6"/>
      <c r="AX1571" s="6"/>
    </row>
    <row r="1572" spans="14:50">
      <c r="N1572" s="6"/>
      <c r="Z1572" s="6"/>
      <c r="AL1572" s="6"/>
      <c r="AX1572" s="6"/>
    </row>
    <row r="1573" spans="14:50">
      <c r="N1573" s="6"/>
      <c r="Z1573" s="6"/>
      <c r="AL1573" s="6"/>
      <c r="AX1573" s="6"/>
    </row>
    <row r="1574" spans="14:50">
      <c r="N1574" s="6"/>
      <c r="Z1574" s="6"/>
      <c r="AL1574" s="6"/>
      <c r="AX1574" s="6"/>
    </row>
    <row r="1575" spans="14:50">
      <c r="N1575" s="6"/>
      <c r="Z1575" s="6"/>
      <c r="AL1575" s="6"/>
      <c r="AX1575" s="6"/>
    </row>
    <row r="1576" spans="14:50">
      <c r="N1576" s="6"/>
      <c r="Z1576" s="6"/>
      <c r="AL1576" s="6"/>
      <c r="AX1576" s="6"/>
    </row>
    <row r="1577" spans="14:50">
      <c r="N1577" s="6"/>
      <c r="Z1577" s="6"/>
      <c r="AL1577" s="6"/>
      <c r="AX1577" s="6"/>
    </row>
    <row r="1578" spans="14:50">
      <c r="N1578" s="6"/>
      <c r="Z1578" s="6"/>
      <c r="AL1578" s="6"/>
      <c r="AX1578" s="6"/>
    </row>
    <row r="1579" spans="14:50">
      <c r="N1579" s="6"/>
      <c r="Z1579" s="6"/>
      <c r="AL1579" s="6"/>
      <c r="AX1579" s="6"/>
    </row>
    <row r="1580" spans="14:50">
      <c r="N1580" s="6"/>
      <c r="Z1580" s="6"/>
      <c r="AL1580" s="6"/>
      <c r="AX1580" s="6"/>
    </row>
    <row r="1581" spans="14:50">
      <c r="N1581" s="6"/>
      <c r="Z1581" s="6"/>
      <c r="AL1581" s="6"/>
      <c r="AX1581" s="6"/>
    </row>
    <row r="1582" spans="14:50">
      <c r="N1582" s="6"/>
      <c r="Z1582" s="6"/>
      <c r="AL1582" s="6"/>
      <c r="AX1582" s="6"/>
    </row>
    <row r="1583" spans="14:50">
      <c r="N1583" s="6"/>
      <c r="Z1583" s="6"/>
      <c r="AL1583" s="6"/>
      <c r="AX1583" s="6"/>
    </row>
    <row r="1584" spans="14:50">
      <c r="N1584" s="6"/>
      <c r="Z1584" s="6"/>
      <c r="AL1584" s="6"/>
      <c r="AX1584" s="6"/>
    </row>
    <row r="1585" spans="14:50">
      <c r="N1585" s="6"/>
      <c r="Z1585" s="6"/>
      <c r="AL1585" s="6"/>
      <c r="AX1585" s="6"/>
    </row>
    <row r="1586" spans="14:50">
      <c r="N1586" s="6"/>
      <c r="Z1586" s="6"/>
      <c r="AL1586" s="6"/>
      <c r="AX1586" s="6"/>
    </row>
    <row r="1587" spans="14:50">
      <c r="N1587" s="6"/>
      <c r="Z1587" s="6"/>
      <c r="AL1587" s="6"/>
      <c r="AX1587" s="6"/>
    </row>
    <row r="1588" spans="14:50">
      <c r="N1588" s="6"/>
      <c r="Z1588" s="6"/>
      <c r="AL1588" s="6"/>
      <c r="AX1588" s="6"/>
    </row>
    <row r="1589" spans="14:50">
      <c r="N1589" s="6"/>
      <c r="Z1589" s="6"/>
      <c r="AL1589" s="6"/>
      <c r="AX1589" s="6"/>
    </row>
    <row r="1590" spans="14:50">
      <c r="N1590" s="6"/>
      <c r="Z1590" s="6"/>
      <c r="AL1590" s="6"/>
      <c r="AX1590" s="6"/>
    </row>
    <row r="1591" spans="14:50">
      <c r="N1591" s="6"/>
      <c r="Z1591" s="6"/>
      <c r="AL1591" s="6"/>
      <c r="AX1591" s="6"/>
    </row>
    <row r="1592" spans="14:50">
      <c r="N1592" s="6"/>
      <c r="Z1592" s="6"/>
      <c r="AL1592" s="6"/>
      <c r="AX1592" s="6"/>
    </row>
    <row r="1593" spans="14:50">
      <c r="N1593" s="6"/>
      <c r="Z1593" s="6"/>
      <c r="AL1593" s="6"/>
      <c r="AX1593" s="6"/>
    </row>
    <row r="1594" spans="14:50">
      <c r="N1594" s="6"/>
      <c r="Z1594" s="6"/>
      <c r="AL1594" s="6"/>
      <c r="AX1594" s="6"/>
    </row>
    <row r="1595" spans="14:50">
      <c r="N1595" s="6"/>
      <c r="Z1595" s="6"/>
      <c r="AL1595" s="6"/>
      <c r="AX1595" s="6"/>
    </row>
    <row r="1596" spans="14:50">
      <c r="N1596" s="6"/>
      <c r="Z1596" s="6"/>
      <c r="AL1596" s="6"/>
      <c r="AX1596" s="6"/>
    </row>
    <row r="1597" spans="14:50">
      <c r="N1597" s="6"/>
      <c r="Z1597" s="6"/>
      <c r="AL1597" s="6"/>
      <c r="AX1597" s="6"/>
    </row>
    <row r="1598" spans="14:50">
      <c r="N1598" s="6"/>
      <c r="Z1598" s="6"/>
      <c r="AL1598" s="6"/>
      <c r="AX1598" s="6"/>
    </row>
    <row r="1599" spans="14:50">
      <c r="N1599" s="6"/>
      <c r="Z1599" s="6"/>
      <c r="AL1599" s="6"/>
      <c r="AX1599" s="6"/>
    </row>
    <row r="1600" spans="14:50">
      <c r="N1600" s="6"/>
      <c r="Z1600" s="6"/>
      <c r="AL1600" s="6"/>
      <c r="AX1600" s="6"/>
    </row>
    <row r="1601" spans="14:50">
      <c r="N1601" s="6"/>
      <c r="Z1601" s="6"/>
      <c r="AL1601" s="6"/>
      <c r="AX1601" s="6"/>
    </row>
    <row r="1602" spans="14:50">
      <c r="N1602" s="6"/>
      <c r="Z1602" s="6"/>
      <c r="AL1602" s="6"/>
      <c r="AX1602" s="6"/>
    </row>
    <row r="1603" spans="14:50">
      <c r="N1603" s="6"/>
      <c r="Z1603" s="6"/>
      <c r="AL1603" s="6"/>
      <c r="AX1603" s="6"/>
    </row>
    <row r="1604" spans="14:50">
      <c r="N1604" s="6"/>
      <c r="Z1604" s="6"/>
      <c r="AL1604" s="6"/>
      <c r="AX1604" s="6"/>
    </row>
    <row r="1605" spans="14:50">
      <c r="N1605" s="6"/>
      <c r="Z1605" s="6"/>
      <c r="AL1605" s="6"/>
      <c r="AX1605" s="6"/>
    </row>
    <row r="1606" spans="14:50">
      <c r="N1606" s="6"/>
      <c r="Z1606" s="6"/>
      <c r="AL1606" s="6"/>
      <c r="AX1606" s="6"/>
    </row>
    <row r="1607" spans="14:50">
      <c r="N1607" s="6"/>
      <c r="Z1607" s="6"/>
      <c r="AL1607" s="6"/>
      <c r="AX1607" s="6"/>
    </row>
    <row r="1608" spans="14:50">
      <c r="N1608" s="6"/>
      <c r="Z1608" s="6"/>
      <c r="AL1608" s="6"/>
      <c r="AX1608" s="6"/>
    </row>
    <row r="1609" spans="14:50">
      <c r="N1609" s="6"/>
      <c r="Z1609" s="6"/>
      <c r="AL1609" s="6"/>
      <c r="AX1609" s="6"/>
    </row>
    <row r="1610" spans="14:50">
      <c r="N1610" s="6"/>
      <c r="Z1610" s="6"/>
      <c r="AL1610" s="6"/>
      <c r="AX1610" s="6"/>
    </row>
    <row r="1611" spans="14:50">
      <c r="N1611" s="6"/>
      <c r="Z1611" s="6"/>
      <c r="AL1611" s="6"/>
      <c r="AX1611" s="6"/>
    </row>
    <row r="1612" spans="14:50">
      <c r="N1612" s="6"/>
      <c r="Z1612" s="6"/>
      <c r="AL1612" s="6"/>
      <c r="AX1612" s="6"/>
    </row>
    <row r="1613" spans="14:50">
      <c r="N1613" s="6"/>
      <c r="Z1613" s="6"/>
      <c r="AL1613" s="6"/>
      <c r="AX1613" s="6"/>
    </row>
    <row r="1614" spans="14:50">
      <c r="N1614" s="6"/>
      <c r="Z1614" s="6"/>
      <c r="AL1614" s="6"/>
      <c r="AX1614" s="6"/>
    </row>
    <row r="1615" spans="14:50">
      <c r="N1615" s="6"/>
      <c r="Z1615" s="6"/>
      <c r="AL1615" s="6"/>
      <c r="AX1615" s="6"/>
    </row>
    <row r="1616" spans="14:50">
      <c r="N1616" s="6"/>
      <c r="Z1616" s="6"/>
      <c r="AL1616" s="6"/>
      <c r="AX1616" s="6"/>
    </row>
    <row r="1617" spans="14:50">
      <c r="N1617" s="6"/>
      <c r="Z1617" s="6"/>
      <c r="AL1617" s="6"/>
      <c r="AX1617" s="6"/>
    </row>
    <row r="1618" spans="14:50">
      <c r="N1618" s="6"/>
      <c r="Z1618" s="6"/>
      <c r="AL1618" s="6"/>
      <c r="AX1618" s="6"/>
    </row>
    <row r="1619" spans="14:50">
      <c r="N1619" s="6"/>
      <c r="Z1619" s="6"/>
      <c r="AL1619" s="6"/>
      <c r="AX1619" s="6"/>
    </row>
    <row r="1620" spans="14:50">
      <c r="N1620" s="6"/>
      <c r="Z1620" s="6"/>
      <c r="AL1620" s="6"/>
      <c r="AX1620" s="6"/>
    </row>
    <row r="1621" spans="14:50">
      <c r="N1621" s="6"/>
      <c r="Z1621" s="6"/>
      <c r="AL1621" s="6"/>
      <c r="AX1621" s="6"/>
    </row>
    <row r="1622" spans="14:50">
      <c r="N1622" s="6"/>
      <c r="Z1622" s="6"/>
      <c r="AL1622" s="6"/>
      <c r="AX1622" s="6"/>
    </row>
    <row r="1623" spans="14:50">
      <c r="N1623" s="6"/>
      <c r="Z1623" s="6"/>
      <c r="AL1623" s="6"/>
      <c r="AX1623" s="6"/>
    </row>
    <row r="1624" spans="14:50">
      <c r="N1624" s="6"/>
      <c r="Z1624" s="6"/>
      <c r="AL1624" s="6"/>
      <c r="AX1624" s="6"/>
    </row>
    <row r="1625" spans="14:50">
      <c r="N1625" s="6"/>
      <c r="Z1625" s="6"/>
      <c r="AL1625" s="6"/>
      <c r="AX1625" s="6"/>
    </row>
    <row r="1626" spans="14:50">
      <c r="N1626" s="6"/>
      <c r="Z1626" s="6"/>
      <c r="AL1626" s="6"/>
      <c r="AX1626" s="6"/>
    </row>
    <row r="1627" spans="14:50">
      <c r="N1627" s="6"/>
      <c r="Z1627" s="6"/>
      <c r="AL1627" s="6"/>
      <c r="AX1627" s="6"/>
    </row>
    <row r="1628" spans="14:50">
      <c r="N1628" s="6"/>
      <c r="Z1628" s="6"/>
      <c r="AL1628" s="6"/>
      <c r="AX1628" s="6"/>
    </row>
    <row r="1629" spans="14:50">
      <c r="N1629" s="6"/>
      <c r="Z1629" s="6"/>
      <c r="AL1629" s="6"/>
      <c r="AX1629" s="6"/>
    </row>
    <row r="1630" spans="14:50">
      <c r="N1630" s="6"/>
      <c r="Z1630" s="6"/>
      <c r="AL1630" s="6"/>
      <c r="AX1630" s="6"/>
    </row>
    <row r="1631" spans="14:50">
      <c r="N1631" s="6"/>
      <c r="Z1631" s="6"/>
      <c r="AL1631" s="6"/>
      <c r="AX1631" s="6"/>
    </row>
    <row r="1632" spans="14:50">
      <c r="N1632" s="6"/>
      <c r="Z1632" s="6"/>
      <c r="AL1632" s="6"/>
      <c r="AX1632" s="6"/>
    </row>
    <row r="1633" spans="14:50">
      <c r="N1633" s="6"/>
      <c r="Z1633" s="6"/>
      <c r="AL1633" s="6"/>
      <c r="AX1633" s="6"/>
    </row>
    <row r="1634" spans="14:50">
      <c r="N1634" s="6"/>
      <c r="Z1634" s="6"/>
      <c r="AL1634" s="6"/>
      <c r="AX1634" s="6"/>
    </row>
    <row r="1635" spans="14:50">
      <c r="N1635" s="6"/>
      <c r="Z1635" s="6"/>
      <c r="AL1635" s="6"/>
      <c r="AX1635" s="6"/>
    </row>
    <row r="1636" spans="14:50">
      <c r="N1636" s="6"/>
      <c r="Z1636" s="6"/>
      <c r="AL1636" s="6"/>
      <c r="AX1636" s="6"/>
    </row>
    <row r="1637" spans="14:50">
      <c r="N1637" s="6"/>
      <c r="Z1637" s="6"/>
      <c r="AL1637" s="6"/>
      <c r="AX1637" s="6"/>
    </row>
    <row r="1638" spans="14:50">
      <c r="N1638" s="6"/>
      <c r="Z1638" s="6"/>
      <c r="AL1638" s="6"/>
      <c r="AX1638" s="6"/>
    </row>
    <row r="1639" spans="14:50">
      <c r="N1639" s="6"/>
      <c r="Z1639" s="6"/>
      <c r="AL1639" s="6"/>
      <c r="AX1639" s="6"/>
    </row>
    <row r="1640" spans="14:50">
      <c r="N1640" s="6"/>
      <c r="Z1640" s="6"/>
      <c r="AL1640" s="6"/>
      <c r="AX1640" s="6"/>
    </row>
    <row r="1641" spans="14:50">
      <c r="N1641" s="6"/>
      <c r="Z1641" s="6"/>
      <c r="AL1641" s="6"/>
      <c r="AX1641" s="6"/>
    </row>
    <row r="1642" spans="14:50">
      <c r="N1642" s="6"/>
      <c r="Z1642" s="6"/>
      <c r="AL1642" s="6"/>
      <c r="AX1642" s="6"/>
    </row>
    <row r="1643" spans="14:50">
      <c r="N1643" s="6"/>
      <c r="Z1643" s="6"/>
      <c r="AL1643" s="6"/>
      <c r="AX1643" s="6"/>
    </row>
    <row r="1644" spans="14:50">
      <c r="N1644" s="6"/>
      <c r="Z1644" s="6"/>
      <c r="AL1644" s="6"/>
      <c r="AX1644" s="6"/>
    </row>
    <row r="1645" spans="14:50">
      <c r="N1645" s="6"/>
      <c r="Z1645" s="6"/>
      <c r="AL1645" s="6"/>
      <c r="AX1645" s="6"/>
    </row>
    <row r="1646" spans="14:50">
      <c r="N1646" s="6"/>
      <c r="Z1646" s="6"/>
      <c r="AL1646" s="6"/>
      <c r="AX1646" s="6"/>
    </row>
    <row r="1647" spans="14:50">
      <c r="N1647" s="6"/>
      <c r="Z1647" s="6"/>
      <c r="AL1647" s="6"/>
      <c r="AX1647" s="6"/>
    </row>
    <row r="1648" spans="14:50">
      <c r="N1648" s="6"/>
      <c r="Z1648" s="6"/>
      <c r="AL1648" s="6"/>
      <c r="AX1648" s="6"/>
    </row>
    <row r="1649" spans="14:50">
      <c r="N1649" s="6"/>
      <c r="Z1649" s="6"/>
      <c r="AL1649" s="6"/>
      <c r="AX1649" s="6"/>
    </row>
    <row r="1650" spans="14:50">
      <c r="N1650" s="6"/>
      <c r="Z1650" s="6"/>
      <c r="AL1650" s="6"/>
      <c r="AX1650" s="6"/>
    </row>
    <row r="1651" spans="14:50">
      <c r="N1651" s="6"/>
      <c r="Z1651" s="6"/>
      <c r="AL1651" s="6"/>
      <c r="AX1651" s="6"/>
    </row>
    <row r="1652" spans="14:50">
      <c r="N1652" s="6"/>
      <c r="Z1652" s="6"/>
      <c r="AL1652" s="6"/>
      <c r="AX1652" s="6"/>
    </row>
    <row r="1653" spans="14:50">
      <c r="N1653" s="6"/>
      <c r="Z1653" s="6"/>
      <c r="AL1653" s="6"/>
      <c r="AX1653" s="6"/>
    </row>
    <row r="1654" spans="14:50">
      <c r="N1654" s="6"/>
      <c r="Z1654" s="6"/>
      <c r="AL1654" s="6"/>
      <c r="AX1654" s="6"/>
    </row>
    <row r="1655" spans="14:50">
      <c r="N1655" s="6"/>
      <c r="Z1655" s="6"/>
      <c r="AL1655" s="6"/>
      <c r="AX1655" s="6"/>
    </row>
    <row r="1656" spans="14:50">
      <c r="N1656" s="6"/>
      <c r="Z1656" s="6"/>
      <c r="AL1656" s="6"/>
      <c r="AX1656" s="6"/>
    </row>
    <row r="1657" spans="14:50">
      <c r="N1657" s="6"/>
      <c r="Z1657" s="6"/>
      <c r="AL1657" s="6"/>
      <c r="AX1657" s="6"/>
    </row>
    <row r="1658" spans="14:50">
      <c r="N1658" s="6"/>
      <c r="Z1658" s="6"/>
      <c r="AL1658" s="6"/>
      <c r="AX1658" s="6"/>
    </row>
    <row r="1659" spans="14:50">
      <c r="N1659" s="6"/>
      <c r="Z1659" s="6"/>
      <c r="AL1659" s="6"/>
      <c r="AX1659" s="6"/>
    </row>
    <row r="1660" spans="14:50">
      <c r="N1660" s="6"/>
      <c r="Z1660" s="6"/>
      <c r="AL1660" s="6"/>
      <c r="AX1660" s="6"/>
    </row>
    <row r="1661" spans="14:50">
      <c r="N1661" s="6"/>
      <c r="Z1661" s="6"/>
      <c r="AL1661" s="6"/>
      <c r="AX1661" s="6"/>
    </row>
    <row r="1662" spans="14:50">
      <c r="N1662" s="6"/>
      <c r="Z1662" s="6"/>
      <c r="AL1662" s="6"/>
      <c r="AX1662" s="6"/>
    </row>
    <row r="1663" spans="14:50">
      <c r="N1663" s="6"/>
      <c r="Z1663" s="6"/>
      <c r="AL1663" s="6"/>
      <c r="AX1663" s="6"/>
    </row>
    <row r="1664" spans="14:50">
      <c r="N1664" s="6"/>
      <c r="Z1664" s="6"/>
      <c r="AL1664" s="6"/>
      <c r="AX1664" s="6"/>
    </row>
    <row r="1665" spans="14:50">
      <c r="N1665" s="6"/>
      <c r="Z1665" s="6"/>
      <c r="AL1665" s="6"/>
      <c r="AX1665" s="6"/>
    </row>
    <row r="1666" spans="14:50">
      <c r="N1666" s="6"/>
      <c r="Z1666" s="6"/>
      <c r="AL1666" s="6"/>
      <c r="AX1666" s="6"/>
    </row>
    <row r="1667" spans="14:50">
      <c r="N1667" s="6"/>
      <c r="Z1667" s="6"/>
      <c r="AL1667" s="6"/>
      <c r="AX1667" s="6"/>
    </row>
    <row r="1668" spans="14:50">
      <c r="N1668" s="6"/>
      <c r="Z1668" s="6"/>
      <c r="AL1668" s="6"/>
      <c r="AX1668" s="6"/>
    </row>
    <row r="1669" spans="14:50">
      <c r="N1669" s="6"/>
      <c r="Z1669" s="6"/>
      <c r="AL1669" s="6"/>
      <c r="AX1669" s="6"/>
    </row>
    <row r="1670" spans="14:50">
      <c r="N1670" s="6"/>
      <c r="Z1670" s="6"/>
      <c r="AL1670" s="6"/>
      <c r="AX1670" s="6"/>
    </row>
    <row r="1671" spans="14:50">
      <c r="N1671" s="6"/>
      <c r="Z1671" s="6"/>
      <c r="AL1671" s="6"/>
      <c r="AX1671" s="6"/>
    </row>
    <row r="1672" spans="14:50">
      <c r="N1672" s="6"/>
      <c r="Z1672" s="6"/>
      <c r="AL1672" s="6"/>
      <c r="AX1672" s="6"/>
    </row>
    <row r="1673" spans="14:50">
      <c r="N1673" s="6"/>
      <c r="Z1673" s="6"/>
      <c r="AL1673" s="6"/>
      <c r="AX1673" s="6"/>
    </row>
    <row r="1674" spans="14:50">
      <c r="N1674" s="6"/>
      <c r="Z1674" s="6"/>
      <c r="AL1674" s="6"/>
      <c r="AX1674" s="6"/>
    </row>
    <row r="1675" spans="14:50">
      <c r="N1675" s="6"/>
      <c r="Z1675" s="6"/>
      <c r="AL1675" s="6"/>
      <c r="AX1675" s="6"/>
    </row>
    <row r="1676" spans="14:50">
      <c r="N1676" s="6"/>
      <c r="Z1676" s="6"/>
      <c r="AL1676" s="6"/>
      <c r="AX1676" s="6"/>
    </row>
    <row r="1677" spans="14:50">
      <c r="N1677" s="6"/>
      <c r="Z1677" s="6"/>
      <c r="AL1677" s="6"/>
      <c r="AX1677" s="6"/>
    </row>
    <row r="1678" spans="14:50">
      <c r="N1678" s="6"/>
      <c r="Z1678" s="6"/>
      <c r="AL1678" s="6"/>
      <c r="AX1678" s="6"/>
    </row>
    <row r="1679" spans="14:50">
      <c r="N1679" s="6"/>
      <c r="Z1679" s="6"/>
      <c r="AL1679" s="6"/>
      <c r="AX1679" s="6"/>
    </row>
    <row r="1680" spans="14:50">
      <c r="N1680" s="6"/>
      <c r="Z1680" s="6"/>
      <c r="AL1680" s="6"/>
      <c r="AX1680" s="6"/>
    </row>
    <row r="1681" spans="14:50">
      <c r="N1681" s="6"/>
      <c r="Z1681" s="6"/>
      <c r="AL1681" s="6"/>
      <c r="AX1681" s="6"/>
    </row>
    <row r="1682" spans="14:50">
      <c r="N1682" s="6"/>
      <c r="Z1682" s="6"/>
      <c r="AL1682" s="6"/>
      <c r="AX1682" s="6"/>
    </row>
    <row r="1683" spans="14:50">
      <c r="N1683" s="6"/>
      <c r="Z1683" s="6"/>
      <c r="AL1683" s="6"/>
      <c r="AX1683" s="6"/>
    </row>
    <row r="1684" spans="14:50">
      <c r="N1684" s="6"/>
      <c r="Z1684" s="6"/>
      <c r="AL1684" s="6"/>
      <c r="AX1684" s="6"/>
    </row>
    <row r="1685" spans="14:50">
      <c r="N1685" s="6"/>
      <c r="Z1685" s="6"/>
      <c r="AL1685" s="6"/>
      <c r="AX1685" s="6"/>
    </row>
    <row r="1686" spans="14:50">
      <c r="N1686" s="6"/>
      <c r="Z1686" s="6"/>
      <c r="AL1686" s="6"/>
      <c r="AX1686" s="6"/>
    </row>
    <row r="1687" spans="14:50">
      <c r="N1687" s="6"/>
      <c r="Z1687" s="6"/>
      <c r="AL1687" s="6"/>
      <c r="AX1687" s="6"/>
    </row>
    <row r="1688" spans="14:50">
      <c r="N1688" s="6"/>
      <c r="Z1688" s="6"/>
      <c r="AL1688" s="6"/>
      <c r="AX1688" s="6"/>
    </row>
    <row r="1689" spans="14:50">
      <c r="N1689" s="6"/>
      <c r="Z1689" s="6"/>
      <c r="AL1689" s="6"/>
      <c r="AX1689" s="6"/>
    </row>
    <row r="1690" spans="14:50">
      <c r="N1690" s="6"/>
      <c r="Z1690" s="6"/>
      <c r="AL1690" s="6"/>
      <c r="AX1690" s="6"/>
    </row>
    <row r="1691" spans="14:50">
      <c r="N1691" s="6"/>
      <c r="Z1691" s="6"/>
      <c r="AL1691" s="6"/>
      <c r="AX1691" s="6"/>
    </row>
    <row r="1692" spans="14:50">
      <c r="N1692" s="6"/>
      <c r="Z1692" s="6"/>
      <c r="AL1692" s="6"/>
      <c r="AX1692" s="6"/>
    </row>
    <row r="1693" spans="14:50">
      <c r="N1693" s="6"/>
      <c r="Z1693" s="6"/>
      <c r="AL1693" s="6"/>
      <c r="AX1693" s="6"/>
    </row>
    <row r="1694" spans="14:50">
      <c r="N1694" s="6"/>
      <c r="Z1694" s="6"/>
      <c r="AL1694" s="6"/>
      <c r="AX1694" s="6"/>
    </row>
    <row r="1695" spans="14:50">
      <c r="N1695" s="6"/>
      <c r="Z1695" s="6"/>
      <c r="AL1695" s="6"/>
      <c r="AX1695" s="6"/>
    </row>
    <row r="1696" spans="14:50">
      <c r="N1696" s="6"/>
      <c r="Z1696" s="6"/>
      <c r="AL1696" s="6"/>
      <c r="AX1696" s="6"/>
    </row>
    <row r="1697" spans="14:50">
      <c r="N1697" s="6"/>
      <c r="Z1697" s="6"/>
      <c r="AL1697" s="6"/>
      <c r="AX1697" s="6"/>
    </row>
    <row r="1698" spans="14:50">
      <c r="N1698" s="6"/>
      <c r="Z1698" s="6"/>
      <c r="AL1698" s="6"/>
      <c r="AX1698" s="6"/>
    </row>
    <row r="1699" spans="14:50">
      <c r="N1699" s="6"/>
      <c r="Z1699" s="6"/>
      <c r="AL1699" s="6"/>
      <c r="AX1699" s="6"/>
    </row>
    <row r="1700" spans="14:50">
      <c r="N1700" s="6"/>
      <c r="Z1700" s="6"/>
      <c r="AL1700" s="6"/>
      <c r="AX1700" s="6"/>
    </row>
    <row r="1701" spans="14:50">
      <c r="N1701" s="6"/>
      <c r="Z1701" s="6"/>
      <c r="AL1701" s="6"/>
      <c r="AX1701" s="6"/>
    </row>
    <row r="1702" spans="14:50">
      <c r="N1702" s="6"/>
      <c r="Z1702" s="6"/>
      <c r="AL1702" s="6"/>
      <c r="AX1702" s="6"/>
    </row>
    <row r="1703" spans="14:50">
      <c r="N1703" s="6"/>
      <c r="Z1703" s="6"/>
      <c r="AL1703" s="6"/>
      <c r="AX1703" s="6"/>
    </row>
    <row r="1704" spans="14:50">
      <c r="N1704" s="6"/>
      <c r="Z1704" s="6"/>
      <c r="AL1704" s="6"/>
      <c r="AX1704" s="6"/>
    </row>
    <row r="1705" spans="14:50">
      <c r="N1705" s="6"/>
      <c r="Z1705" s="6"/>
      <c r="AL1705" s="6"/>
      <c r="AX1705" s="6"/>
    </row>
    <row r="1706" spans="14:50">
      <c r="N1706" s="6"/>
      <c r="Z1706" s="6"/>
      <c r="AL1706" s="6"/>
      <c r="AX1706" s="6"/>
    </row>
    <row r="1707" spans="14:50">
      <c r="N1707" s="6"/>
      <c r="Z1707" s="6"/>
      <c r="AL1707" s="6"/>
      <c r="AX1707" s="6"/>
    </row>
    <row r="1708" spans="14:50">
      <c r="N1708" s="6"/>
      <c r="Z1708" s="6"/>
      <c r="AL1708" s="6"/>
      <c r="AX1708" s="6"/>
    </row>
    <row r="1709" spans="14:50">
      <c r="N1709" s="6"/>
      <c r="Z1709" s="6"/>
      <c r="AL1709" s="6"/>
      <c r="AX1709" s="6"/>
    </row>
    <row r="1710" spans="14:50">
      <c r="N1710" s="6"/>
      <c r="Z1710" s="6"/>
      <c r="AL1710" s="6"/>
      <c r="AX1710" s="6"/>
    </row>
    <row r="1711" spans="14:50">
      <c r="N1711" s="6"/>
      <c r="Z1711" s="6"/>
      <c r="AL1711" s="6"/>
      <c r="AX1711" s="6"/>
    </row>
    <row r="1712" spans="14:50">
      <c r="N1712" s="6"/>
      <c r="Z1712" s="6"/>
      <c r="AL1712" s="6"/>
      <c r="AX1712" s="6"/>
    </row>
    <row r="1713" spans="14:50">
      <c r="N1713" s="6"/>
      <c r="Z1713" s="6"/>
      <c r="AL1713" s="6"/>
      <c r="AX1713" s="6"/>
    </row>
    <row r="1714" spans="14:50">
      <c r="N1714" s="6"/>
      <c r="Z1714" s="6"/>
      <c r="AL1714" s="6"/>
      <c r="AX1714" s="6"/>
    </row>
    <row r="1715" spans="14:50">
      <c r="N1715" s="6"/>
      <c r="Z1715" s="6"/>
      <c r="AL1715" s="6"/>
      <c r="AX1715" s="6"/>
    </row>
    <row r="1716" spans="14:50">
      <c r="N1716" s="6"/>
      <c r="Z1716" s="6"/>
      <c r="AL1716" s="6"/>
      <c r="AX1716" s="6"/>
    </row>
    <row r="1717" spans="14:50">
      <c r="N1717" s="6"/>
      <c r="Z1717" s="6"/>
      <c r="AL1717" s="6"/>
      <c r="AX1717" s="6"/>
    </row>
    <row r="1718" spans="14:50">
      <c r="N1718" s="6"/>
      <c r="Z1718" s="6"/>
      <c r="AL1718" s="6"/>
      <c r="AX1718" s="6"/>
    </row>
    <row r="1719" spans="14:50">
      <c r="N1719" s="6"/>
      <c r="Z1719" s="6"/>
      <c r="AL1719" s="6"/>
      <c r="AX1719" s="6"/>
    </row>
    <row r="1720" spans="14:50">
      <c r="N1720" s="6"/>
      <c r="Z1720" s="6"/>
      <c r="AL1720" s="6"/>
      <c r="AX1720" s="6"/>
    </row>
    <row r="1721" spans="14:50">
      <c r="N1721" s="6"/>
      <c r="Z1721" s="6"/>
      <c r="AL1721" s="6"/>
      <c r="AX1721" s="6"/>
    </row>
    <row r="1722" spans="14:50">
      <c r="N1722" s="6"/>
      <c r="Z1722" s="6"/>
      <c r="AL1722" s="6"/>
      <c r="AX1722" s="6"/>
    </row>
    <row r="1723" spans="14:50">
      <c r="N1723" s="6"/>
      <c r="Z1723" s="6"/>
      <c r="AL1723" s="6"/>
      <c r="AX1723" s="6"/>
    </row>
    <row r="1724" spans="14:50">
      <c r="N1724" s="6"/>
      <c r="Z1724" s="6"/>
      <c r="AL1724" s="6"/>
      <c r="AX1724" s="6"/>
    </row>
    <row r="1725" spans="14:50">
      <c r="N1725" s="6"/>
      <c r="Z1725" s="6"/>
      <c r="AL1725" s="6"/>
      <c r="AX1725" s="6"/>
    </row>
    <row r="1726" spans="14:50">
      <c r="N1726" s="6"/>
      <c r="Z1726" s="6"/>
      <c r="AL1726" s="6"/>
      <c r="AX1726" s="6"/>
    </row>
    <row r="1727" spans="14:50">
      <c r="N1727" s="6"/>
      <c r="Z1727" s="6"/>
      <c r="AL1727" s="6"/>
      <c r="AX1727" s="6"/>
    </row>
    <row r="1728" spans="14:50">
      <c r="N1728" s="6"/>
      <c r="Z1728" s="6"/>
      <c r="AL1728" s="6"/>
      <c r="AX1728" s="6"/>
    </row>
    <row r="1729" spans="14:50">
      <c r="N1729" s="6"/>
      <c r="Z1729" s="6"/>
      <c r="AL1729" s="6"/>
      <c r="AX1729" s="6"/>
    </row>
    <row r="1730" spans="14:50">
      <c r="N1730" s="6"/>
      <c r="Z1730" s="6"/>
      <c r="AL1730" s="6"/>
      <c r="AX1730" s="6"/>
    </row>
    <row r="1731" spans="14:50">
      <c r="N1731" s="6"/>
      <c r="Z1731" s="6"/>
      <c r="AL1731" s="6"/>
      <c r="AX1731" s="6"/>
    </row>
    <row r="1732" spans="14:50">
      <c r="N1732" s="6"/>
      <c r="Z1732" s="6"/>
      <c r="AL1732" s="6"/>
      <c r="AX1732" s="6"/>
    </row>
    <row r="1733" spans="14:50">
      <c r="N1733" s="6"/>
      <c r="Z1733" s="6"/>
      <c r="AL1733" s="6"/>
      <c r="AX1733" s="6"/>
    </row>
    <row r="1734" spans="14:50">
      <c r="N1734" s="6"/>
      <c r="Z1734" s="6"/>
      <c r="AL1734" s="6"/>
      <c r="AX1734" s="6"/>
    </row>
    <row r="1735" spans="14:50">
      <c r="N1735" s="6"/>
      <c r="Z1735" s="6"/>
      <c r="AL1735" s="6"/>
      <c r="AX1735" s="6"/>
    </row>
    <row r="1736" spans="14:50">
      <c r="N1736" s="6"/>
      <c r="Z1736" s="6"/>
      <c r="AL1736" s="6"/>
      <c r="AX1736" s="6"/>
    </row>
    <row r="1737" spans="14:50">
      <c r="N1737" s="6"/>
      <c r="Z1737" s="6"/>
      <c r="AL1737" s="6"/>
      <c r="AX1737" s="6"/>
    </row>
    <row r="1738" spans="14:50">
      <c r="N1738" s="6"/>
      <c r="Z1738" s="6"/>
      <c r="AL1738" s="6"/>
      <c r="AX1738" s="6"/>
    </row>
    <row r="1739" spans="14:50">
      <c r="N1739" s="6"/>
      <c r="Z1739" s="6"/>
      <c r="AL1739" s="6"/>
      <c r="AX1739" s="6"/>
    </row>
    <row r="1740" spans="14:50">
      <c r="N1740" s="6"/>
      <c r="Z1740" s="6"/>
      <c r="AL1740" s="6"/>
      <c r="AX1740" s="6"/>
    </row>
    <row r="1741" spans="14:50">
      <c r="N1741" s="6"/>
      <c r="Z1741" s="6"/>
      <c r="AL1741" s="6"/>
      <c r="AX1741" s="6"/>
    </row>
    <row r="1742" spans="14:50">
      <c r="N1742" s="6"/>
      <c r="Z1742" s="6"/>
      <c r="AL1742" s="6"/>
      <c r="AX1742" s="6"/>
    </row>
    <row r="1743" spans="14:50">
      <c r="N1743" s="6"/>
      <c r="Z1743" s="6"/>
      <c r="AL1743" s="6"/>
      <c r="AX1743" s="6"/>
    </row>
    <row r="1744" spans="14:50">
      <c r="N1744" s="6"/>
      <c r="Z1744" s="6"/>
      <c r="AL1744" s="6"/>
      <c r="AX1744" s="6"/>
    </row>
    <row r="1745" spans="14:50">
      <c r="N1745" s="6"/>
      <c r="Z1745" s="6"/>
      <c r="AL1745" s="6"/>
      <c r="AX1745" s="6"/>
    </row>
    <row r="1746" spans="14:50">
      <c r="N1746" s="6"/>
      <c r="Z1746" s="6"/>
      <c r="AL1746" s="6"/>
      <c r="AX1746" s="6"/>
    </row>
    <row r="1747" spans="14:50">
      <c r="N1747" s="6"/>
      <c r="Z1747" s="6"/>
      <c r="AL1747" s="6"/>
      <c r="AX1747" s="6"/>
    </row>
    <row r="1748" spans="14:50">
      <c r="N1748" s="6"/>
      <c r="Z1748" s="6"/>
      <c r="AL1748" s="6"/>
      <c r="AX1748" s="6"/>
    </row>
    <row r="1749" spans="14:50">
      <c r="N1749" s="6"/>
      <c r="Z1749" s="6"/>
      <c r="AL1749" s="6"/>
      <c r="AX1749" s="6"/>
    </row>
    <row r="1750" spans="14:50">
      <c r="N1750" s="6"/>
      <c r="Z1750" s="6"/>
      <c r="AL1750" s="6"/>
      <c r="AX1750" s="6"/>
    </row>
    <row r="1751" spans="14:50">
      <c r="N1751" s="6"/>
      <c r="Z1751" s="6"/>
      <c r="AL1751" s="6"/>
      <c r="AX1751" s="6"/>
    </row>
    <row r="1752" spans="14:50">
      <c r="N1752" s="6"/>
      <c r="Z1752" s="6"/>
      <c r="AL1752" s="6"/>
      <c r="AX1752" s="6"/>
    </row>
    <row r="1753" spans="14:50">
      <c r="N1753" s="6"/>
      <c r="Z1753" s="6"/>
      <c r="AL1753" s="6"/>
      <c r="AX1753" s="6"/>
    </row>
    <row r="1754" spans="14:50">
      <c r="N1754" s="6"/>
      <c r="Z1754" s="6"/>
      <c r="AL1754" s="6"/>
      <c r="AX1754" s="6"/>
    </row>
    <row r="1755" spans="14:50">
      <c r="N1755" s="6"/>
      <c r="Z1755" s="6"/>
      <c r="AL1755" s="6"/>
      <c r="AX1755" s="6"/>
    </row>
    <row r="1756" spans="14:50">
      <c r="N1756" s="6"/>
      <c r="Z1756" s="6"/>
      <c r="AL1756" s="6"/>
      <c r="AX1756" s="6"/>
    </row>
    <row r="1757" spans="14:50">
      <c r="N1757" s="6"/>
      <c r="Z1757" s="6"/>
      <c r="AL1757" s="6"/>
      <c r="AX1757" s="6"/>
    </row>
    <row r="1758" spans="14:50">
      <c r="N1758" s="6"/>
      <c r="Z1758" s="6"/>
      <c r="AL1758" s="6"/>
      <c r="AX1758" s="6"/>
    </row>
    <row r="1759" spans="14:50">
      <c r="N1759" s="6"/>
      <c r="Z1759" s="6"/>
      <c r="AL1759" s="6"/>
      <c r="AX1759" s="6"/>
    </row>
    <row r="1760" spans="14:50">
      <c r="N1760" s="6"/>
      <c r="Z1760" s="6"/>
      <c r="AL1760" s="6"/>
      <c r="AX1760" s="6"/>
    </row>
    <row r="1761" spans="14:50">
      <c r="N1761" s="6"/>
      <c r="Z1761" s="6"/>
      <c r="AL1761" s="6"/>
      <c r="AX1761" s="6"/>
    </row>
    <row r="1762" spans="14:50">
      <c r="N1762" s="6"/>
      <c r="Z1762" s="6"/>
      <c r="AL1762" s="6"/>
      <c r="AX1762" s="6"/>
    </row>
    <row r="1763" spans="14:50">
      <c r="N1763" s="6"/>
      <c r="Z1763" s="6"/>
      <c r="AL1763" s="6"/>
      <c r="AX1763" s="6"/>
    </row>
    <row r="1764" spans="14:50">
      <c r="N1764" s="6"/>
      <c r="Z1764" s="6"/>
      <c r="AL1764" s="6"/>
      <c r="AX1764" s="6"/>
    </row>
    <row r="1765" spans="14:50">
      <c r="N1765" s="6"/>
      <c r="Z1765" s="6"/>
      <c r="AL1765" s="6"/>
      <c r="AX1765" s="6"/>
    </row>
    <row r="1766" spans="14:50">
      <c r="N1766" s="6"/>
      <c r="Z1766" s="6"/>
      <c r="AL1766" s="6"/>
      <c r="AX1766" s="6"/>
    </row>
    <row r="1767" spans="14:50">
      <c r="N1767" s="6"/>
      <c r="Z1767" s="6"/>
      <c r="AL1767" s="6"/>
      <c r="AX1767" s="6"/>
    </row>
    <row r="1768" spans="14:50">
      <c r="N1768" s="6"/>
      <c r="Z1768" s="6"/>
      <c r="AL1768" s="6"/>
      <c r="AX1768" s="6"/>
    </row>
    <row r="1769" spans="14:50">
      <c r="N1769" s="6"/>
      <c r="Z1769" s="6"/>
      <c r="AL1769" s="6"/>
      <c r="AX1769" s="6"/>
    </row>
    <row r="1770" spans="14:50">
      <c r="N1770" s="6"/>
      <c r="Z1770" s="6"/>
      <c r="AL1770" s="6"/>
      <c r="AX1770" s="6"/>
    </row>
    <row r="1771" spans="14:50">
      <c r="N1771" s="6"/>
      <c r="Z1771" s="6"/>
      <c r="AL1771" s="6"/>
      <c r="AX1771" s="6"/>
    </row>
    <row r="1772" spans="14:50">
      <c r="N1772" s="6"/>
      <c r="Z1772" s="6"/>
      <c r="AL1772" s="6"/>
      <c r="AX1772" s="6"/>
    </row>
    <row r="1773" spans="14:50">
      <c r="N1773" s="6"/>
      <c r="Z1773" s="6"/>
      <c r="AL1773" s="6"/>
      <c r="AX1773" s="6"/>
    </row>
    <row r="1774" spans="14:50">
      <c r="N1774" s="6"/>
      <c r="Z1774" s="6"/>
      <c r="AL1774" s="6"/>
      <c r="AX1774" s="6"/>
    </row>
    <row r="1775" spans="14:50">
      <c r="N1775" s="6"/>
      <c r="Z1775" s="6"/>
      <c r="AL1775" s="6"/>
      <c r="AX1775" s="6"/>
    </row>
    <row r="1776" spans="14:50">
      <c r="N1776" s="6"/>
      <c r="Z1776" s="6"/>
      <c r="AL1776" s="6"/>
      <c r="AX1776" s="6"/>
    </row>
    <row r="1777" spans="14:50">
      <c r="N1777" s="6"/>
      <c r="Z1777" s="6"/>
      <c r="AL1777" s="6"/>
      <c r="AX1777" s="6"/>
    </row>
    <row r="1778" spans="14:50">
      <c r="N1778" s="6"/>
      <c r="Z1778" s="6"/>
      <c r="AL1778" s="6"/>
      <c r="AX1778" s="6"/>
    </row>
    <row r="1779" spans="14:50">
      <c r="N1779" s="6"/>
      <c r="Z1779" s="6"/>
      <c r="AL1779" s="6"/>
      <c r="AX1779" s="6"/>
    </row>
    <row r="1780" spans="14:50">
      <c r="N1780" s="6"/>
      <c r="Z1780" s="6"/>
      <c r="AL1780" s="6"/>
      <c r="AX1780" s="6"/>
    </row>
    <row r="1781" spans="14:50">
      <c r="N1781" s="6"/>
      <c r="Z1781" s="6"/>
      <c r="AL1781" s="6"/>
      <c r="AX1781" s="6"/>
    </row>
    <row r="1782" spans="14:50">
      <c r="N1782" s="6"/>
      <c r="Z1782" s="6"/>
      <c r="AL1782" s="6"/>
      <c r="AX1782" s="6"/>
    </row>
    <row r="1783" spans="14:50">
      <c r="N1783" s="6"/>
      <c r="Z1783" s="6"/>
      <c r="AL1783" s="6"/>
      <c r="AX1783" s="6"/>
    </row>
    <row r="1784" spans="14:50">
      <c r="N1784" s="6"/>
      <c r="Z1784" s="6"/>
      <c r="AL1784" s="6"/>
      <c r="AX1784" s="6"/>
    </row>
    <row r="1785" spans="14:50">
      <c r="N1785" s="6"/>
      <c r="Z1785" s="6"/>
      <c r="AL1785" s="6"/>
      <c r="AX1785" s="6"/>
    </row>
    <row r="1786" spans="14:50">
      <c r="N1786" s="6"/>
      <c r="Z1786" s="6"/>
      <c r="AL1786" s="6"/>
      <c r="AX1786" s="6"/>
    </row>
    <row r="1787" spans="14:50">
      <c r="N1787" s="6"/>
      <c r="Z1787" s="6"/>
      <c r="AL1787" s="6"/>
      <c r="AX1787" s="6"/>
    </row>
    <row r="1788" spans="14:50">
      <c r="N1788" s="6"/>
      <c r="Z1788" s="6"/>
      <c r="AL1788" s="6"/>
      <c r="AX1788" s="6"/>
    </row>
    <row r="1789" spans="14:50">
      <c r="N1789" s="6"/>
      <c r="Z1789" s="6"/>
      <c r="AL1789" s="6"/>
      <c r="AX1789" s="6"/>
    </row>
    <row r="1790" spans="14:50">
      <c r="N1790" s="6"/>
      <c r="Z1790" s="6"/>
      <c r="AL1790" s="6"/>
      <c r="AX1790" s="6"/>
    </row>
    <row r="1791" spans="14:50">
      <c r="N1791" s="6"/>
      <c r="Z1791" s="6"/>
      <c r="AL1791" s="6"/>
      <c r="AX1791" s="6"/>
    </row>
    <row r="1792" spans="14:50">
      <c r="N1792" s="6"/>
      <c r="Z1792" s="6"/>
      <c r="AL1792" s="6"/>
      <c r="AX1792" s="6"/>
    </row>
    <row r="1793" spans="14:50">
      <c r="N1793" s="6"/>
      <c r="Z1793" s="6"/>
      <c r="AL1793" s="6"/>
      <c r="AX1793" s="6"/>
    </row>
    <row r="1794" spans="14:50">
      <c r="N1794" s="6"/>
      <c r="Z1794" s="6"/>
      <c r="AL1794" s="6"/>
      <c r="AX1794" s="6"/>
    </row>
    <row r="1795" spans="14:50">
      <c r="N1795" s="6"/>
      <c r="Z1795" s="6"/>
      <c r="AL1795" s="6"/>
      <c r="AX1795" s="6"/>
    </row>
    <row r="1796" spans="14:50">
      <c r="N1796" s="6"/>
      <c r="Z1796" s="6"/>
      <c r="AL1796" s="6"/>
      <c r="AX1796" s="6"/>
    </row>
    <row r="1797" spans="14:50">
      <c r="N1797" s="6"/>
      <c r="Z1797" s="6"/>
      <c r="AL1797" s="6"/>
      <c r="AX1797" s="6"/>
    </row>
    <row r="1798" spans="14:50">
      <c r="N1798" s="6"/>
      <c r="Z1798" s="6"/>
      <c r="AL1798" s="6"/>
      <c r="AX1798" s="6"/>
    </row>
    <row r="1799" spans="14:50">
      <c r="N1799" s="6"/>
      <c r="Z1799" s="6"/>
      <c r="AL1799" s="6"/>
      <c r="AX1799" s="6"/>
    </row>
    <row r="1800" spans="14:50">
      <c r="N1800" s="6"/>
      <c r="Z1800" s="6"/>
      <c r="AL1800" s="6"/>
      <c r="AX1800" s="6"/>
    </row>
    <row r="1801" spans="14:50">
      <c r="N1801" s="6"/>
      <c r="Z1801" s="6"/>
      <c r="AL1801" s="6"/>
      <c r="AX1801" s="6"/>
    </row>
    <row r="1802" spans="14:50">
      <c r="N1802" s="6"/>
      <c r="Z1802" s="6"/>
      <c r="AL1802" s="6"/>
      <c r="AX1802" s="6"/>
    </row>
    <row r="1803" spans="14:50">
      <c r="N1803" s="6"/>
      <c r="Z1803" s="6"/>
      <c r="AL1803" s="6"/>
      <c r="AX1803" s="6"/>
    </row>
    <row r="1804" spans="14:50">
      <c r="N1804" s="6"/>
      <c r="Z1804" s="6"/>
      <c r="AL1804" s="6"/>
      <c r="AX1804" s="6"/>
    </row>
    <row r="1805" spans="14:50">
      <c r="N1805" s="6"/>
      <c r="Z1805" s="6"/>
      <c r="AL1805" s="6"/>
      <c r="AX1805" s="6"/>
    </row>
    <row r="1806" spans="14:50">
      <c r="N1806" s="6"/>
      <c r="Z1806" s="6"/>
      <c r="AL1806" s="6"/>
      <c r="AX1806" s="6"/>
    </row>
    <row r="1807" spans="14:50">
      <c r="N1807" s="6"/>
      <c r="Z1807" s="6"/>
      <c r="AL1807" s="6"/>
      <c r="AX1807" s="6"/>
    </row>
    <row r="1808" spans="14:50">
      <c r="N1808" s="6"/>
      <c r="Z1808" s="6"/>
      <c r="AL1808" s="6"/>
      <c r="AX1808" s="6"/>
    </row>
    <row r="1809" spans="14:50">
      <c r="N1809" s="6"/>
      <c r="Z1809" s="6"/>
      <c r="AL1809" s="6"/>
      <c r="AX1809" s="6"/>
    </row>
    <row r="1810" spans="14:50">
      <c r="N1810" s="6"/>
      <c r="Z1810" s="6"/>
      <c r="AL1810" s="6"/>
      <c r="AX1810" s="6"/>
    </row>
    <row r="1811" spans="14:50">
      <c r="N1811" s="6"/>
      <c r="Z1811" s="6"/>
      <c r="AL1811" s="6"/>
      <c r="AX1811" s="6"/>
    </row>
    <row r="1812" spans="14:50">
      <c r="N1812" s="6"/>
      <c r="Z1812" s="6"/>
      <c r="AL1812" s="6"/>
      <c r="AX1812" s="6"/>
    </row>
    <row r="1813" spans="14:50">
      <c r="N1813" s="6"/>
      <c r="Z1813" s="6"/>
      <c r="AL1813" s="6"/>
      <c r="AX1813" s="6"/>
    </row>
    <row r="1814" spans="14:50">
      <c r="N1814" s="6"/>
      <c r="Z1814" s="6"/>
      <c r="AL1814" s="6"/>
      <c r="AX1814" s="6"/>
    </row>
    <row r="1815" spans="14:50">
      <c r="N1815" s="6"/>
      <c r="Z1815" s="6"/>
      <c r="AL1815" s="6"/>
      <c r="AX1815" s="6"/>
    </row>
    <row r="1816" spans="14:50">
      <c r="N1816" s="6"/>
      <c r="Z1816" s="6"/>
      <c r="AL1816" s="6"/>
      <c r="AX1816" s="6"/>
    </row>
    <row r="1817" spans="14:50">
      <c r="N1817" s="6"/>
      <c r="Z1817" s="6"/>
      <c r="AL1817" s="6"/>
      <c r="AX1817" s="6"/>
    </row>
    <row r="1818" spans="14:50">
      <c r="N1818" s="6"/>
      <c r="Z1818" s="6"/>
      <c r="AL1818" s="6"/>
      <c r="AX1818" s="6"/>
    </row>
    <row r="1819" spans="14:50">
      <c r="N1819" s="6"/>
      <c r="Z1819" s="6"/>
      <c r="AL1819" s="6"/>
      <c r="AX1819" s="6"/>
    </row>
    <row r="1820" spans="14:50">
      <c r="N1820" s="6"/>
      <c r="Z1820" s="6"/>
      <c r="AL1820" s="6"/>
      <c r="AX1820" s="6"/>
    </row>
    <row r="1821" spans="14:50">
      <c r="N1821" s="6"/>
      <c r="Z1821" s="6"/>
      <c r="AL1821" s="6"/>
      <c r="AX1821" s="6"/>
    </row>
    <row r="1822" spans="14:50">
      <c r="N1822" s="6"/>
      <c r="Z1822" s="6"/>
      <c r="AL1822" s="6"/>
      <c r="AX1822" s="6"/>
    </row>
    <row r="1823" spans="14:50">
      <c r="N1823" s="6"/>
      <c r="Z1823" s="6"/>
      <c r="AL1823" s="6"/>
      <c r="AX1823" s="6"/>
    </row>
    <row r="1824" spans="14:50">
      <c r="N1824" s="6"/>
      <c r="Z1824" s="6"/>
      <c r="AL1824" s="6"/>
      <c r="AX1824" s="6"/>
    </row>
    <row r="1825" spans="14:50">
      <c r="N1825" s="6"/>
      <c r="Z1825" s="6"/>
      <c r="AL1825" s="6"/>
      <c r="AX1825" s="6"/>
    </row>
    <row r="1826" spans="14:50">
      <c r="N1826" s="6"/>
      <c r="Z1826" s="6"/>
      <c r="AL1826" s="6"/>
      <c r="AX1826" s="6"/>
    </row>
    <row r="1827" spans="14:50">
      <c r="N1827" s="6"/>
      <c r="Z1827" s="6"/>
      <c r="AL1827" s="6"/>
      <c r="AX1827" s="6"/>
    </row>
    <row r="1828" spans="14:50">
      <c r="N1828" s="6"/>
      <c r="Z1828" s="6"/>
      <c r="AL1828" s="6"/>
      <c r="AX1828" s="6"/>
    </row>
    <row r="1829" spans="14:50">
      <c r="N1829" s="6"/>
      <c r="Z1829" s="6"/>
      <c r="AL1829" s="6"/>
      <c r="AX1829" s="6"/>
    </row>
    <row r="1830" spans="14:50">
      <c r="N1830" s="6"/>
      <c r="Z1830" s="6"/>
      <c r="AL1830" s="6"/>
      <c r="AX1830" s="6"/>
    </row>
    <row r="1831" spans="14:50">
      <c r="N1831" s="6"/>
      <c r="Z1831" s="6"/>
      <c r="AL1831" s="6"/>
      <c r="AX1831" s="6"/>
    </row>
    <row r="1832" spans="14:50">
      <c r="N1832" s="6"/>
      <c r="Z1832" s="6"/>
      <c r="AL1832" s="6"/>
      <c r="AX1832" s="6"/>
    </row>
    <row r="1833" spans="14:50">
      <c r="N1833" s="6"/>
      <c r="Z1833" s="6"/>
      <c r="AL1833" s="6"/>
      <c r="AX1833" s="6"/>
    </row>
    <row r="1834" spans="14:50">
      <c r="N1834" s="6"/>
      <c r="Z1834" s="6"/>
      <c r="AL1834" s="6"/>
      <c r="AX1834" s="6"/>
    </row>
    <row r="1835" spans="14:50">
      <c r="N1835" s="6"/>
      <c r="Z1835" s="6"/>
      <c r="AL1835" s="6"/>
      <c r="AX1835" s="6"/>
    </row>
    <row r="1836" spans="14:50">
      <c r="N1836" s="6"/>
      <c r="Z1836" s="6"/>
      <c r="AL1836" s="6"/>
      <c r="AX1836" s="6"/>
    </row>
    <row r="1837" spans="14:50">
      <c r="N1837" s="6"/>
      <c r="Z1837" s="6"/>
      <c r="AL1837" s="6"/>
      <c r="AX1837" s="6"/>
    </row>
    <row r="1838" spans="14:50">
      <c r="N1838" s="6"/>
      <c r="Z1838" s="6"/>
      <c r="AL1838" s="6"/>
      <c r="AX1838" s="6"/>
    </row>
    <row r="1839" spans="14:50">
      <c r="N1839" s="6"/>
      <c r="Z1839" s="6"/>
      <c r="AL1839" s="6"/>
      <c r="AX1839" s="6"/>
    </row>
    <row r="1840" spans="14:50">
      <c r="N1840" s="6"/>
      <c r="Z1840" s="6"/>
      <c r="AL1840" s="6"/>
      <c r="AX1840" s="6"/>
    </row>
    <row r="1841" spans="14:50">
      <c r="N1841" s="6"/>
      <c r="Z1841" s="6"/>
      <c r="AL1841" s="6"/>
      <c r="AX1841" s="6"/>
    </row>
    <row r="1842" spans="14:50">
      <c r="N1842" s="6"/>
      <c r="Z1842" s="6"/>
      <c r="AL1842" s="6"/>
      <c r="AX1842" s="6"/>
    </row>
    <row r="1843" spans="14:50">
      <c r="N1843" s="6"/>
      <c r="Z1843" s="6"/>
      <c r="AL1843" s="6"/>
      <c r="AX1843" s="6"/>
    </row>
    <row r="1844" spans="14:50">
      <c r="N1844" s="6"/>
      <c r="Z1844" s="6"/>
      <c r="AL1844" s="6"/>
      <c r="AX1844" s="6"/>
    </row>
    <row r="1845" spans="14:50">
      <c r="N1845" s="6"/>
      <c r="Z1845" s="6"/>
      <c r="AL1845" s="6"/>
      <c r="AX1845" s="6"/>
    </row>
    <row r="1846" spans="14:50">
      <c r="N1846" s="6"/>
      <c r="Z1846" s="6"/>
      <c r="AL1846" s="6"/>
      <c r="AX1846" s="6"/>
    </row>
    <row r="1847" spans="14:50">
      <c r="N1847" s="6"/>
      <c r="Z1847" s="6"/>
      <c r="AL1847" s="6"/>
      <c r="AX1847" s="6"/>
    </row>
    <row r="1848" spans="14:50">
      <c r="N1848" s="6"/>
      <c r="Z1848" s="6"/>
      <c r="AL1848" s="6"/>
      <c r="AX1848" s="6"/>
    </row>
    <row r="1849" spans="14:50">
      <c r="N1849" s="6"/>
      <c r="Z1849" s="6"/>
      <c r="AL1849" s="6"/>
      <c r="AX1849" s="6"/>
    </row>
    <row r="1850" spans="14:50">
      <c r="N1850" s="6"/>
      <c r="Z1850" s="6"/>
      <c r="AL1850" s="6"/>
      <c r="AX1850" s="6"/>
    </row>
    <row r="1851" spans="14:50">
      <c r="N1851" s="6"/>
      <c r="Z1851" s="6"/>
      <c r="AL1851" s="6"/>
      <c r="AX1851" s="6"/>
    </row>
    <row r="1852" spans="14:50">
      <c r="N1852" s="6"/>
      <c r="Z1852" s="6"/>
      <c r="AL1852" s="6"/>
      <c r="AX1852" s="6"/>
    </row>
    <row r="1853" spans="14:50">
      <c r="N1853" s="6"/>
      <c r="Z1853" s="6"/>
      <c r="AL1853" s="6"/>
      <c r="AX1853" s="6"/>
    </row>
    <row r="1854" spans="14:50">
      <c r="N1854" s="6"/>
      <c r="Z1854" s="6"/>
      <c r="AL1854" s="6"/>
      <c r="AX1854" s="6"/>
    </row>
    <row r="1855" spans="14:50">
      <c r="N1855" s="6"/>
      <c r="Z1855" s="6"/>
      <c r="AL1855" s="6"/>
      <c r="AX1855" s="6"/>
    </row>
    <row r="1856" spans="14:50">
      <c r="N1856" s="6"/>
      <c r="Z1856" s="6"/>
      <c r="AL1856" s="6"/>
      <c r="AX1856" s="6"/>
    </row>
    <row r="1857" spans="14:50">
      <c r="N1857" s="6"/>
      <c r="Z1857" s="6"/>
      <c r="AL1857" s="6"/>
      <c r="AX1857" s="6"/>
    </row>
    <row r="1858" spans="14:50">
      <c r="N1858" s="6"/>
      <c r="Z1858" s="6"/>
      <c r="AL1858" s="6"/>
      <c r="AX1858" s="6"/>
    </row>
    <row r="1859" spans="14:50">
      <c r="N1859" s="6"/>
      <c r="Z1859" s="6"/>
      <c r="AL1859" s="6"/>
      <c r="AX1859" s="6"/>
    </row>
    <row r="1860" spans="14:50">
      <c r="N1860" s="6"/>
      <c r="Z1860" s="6"/>
      <c r="AL1860" s="6"/>
      <c r="AX1860" s="6"/>
    </row>
    <row r="1861" spans="14:50">
      <c r="N1861" s="6"/>
      <c r="Z1861" s="6"/>
      <c r="AL1861" s="6"/>
      <c r="AX1861" s="6"/>
    </row>
    <row r="1862" spans="14:50">
      <c r="N1862" s="6"/>
      <c r="Z1862" s="6"/>
      <c r="AL1862" s="6"/>
      <c r="AX1862" s="6"/>
    </row>
    <row r="1863" spans="14:50">
      <c r="N1863" s="6"/>
      <c r="Z1863" s="6"/>
      <c r="AL1863" s="6"/>
      <c r="AX1863" s="6"/>
    </row>
    <row r="1864" spans="14:50">
      <c r="N1864" s="6"/>
      <c r="Z1864" s="6"/>
      <c r="AL1864" s="6"/>
      <c r="AX1864" s="6"/>
    </row>
    <row r="1865" spans="14:50">
      <c r="N1865" s="6"/>
      <c r="Z1865" s="6"/>
      <c r="AL1865" s="6"/>
      <c r="AX1865" s="6"/>
    </row>
    <row r="1866" spans="14:50">
      <c r="N1866" s="6"/>
      <c r="Z1866" s="6"/>
      <c r="AL1866" s="6"/>
      <c r="AX1866" s="6"/>
    </row>
    <row r="1867" spans="14:50">
      <c r="N1867" s="6"/>
      <c r="Z1867" s="6"/>
      <c r="AL1867" s="6"/>
      <c r="AX1867" s="6"/>
    </row>
    <row r="1868" spans="14:50">
      <c r="N1868" s="6"/>
      <c r="Z1868" s="6"/>
      <c r="AL1868" s="6"/>
      <c r="AX1868" s="6"/>
    </row>
    <row r="1869" spans="14:50">
      <c r="N1869" s="6"/>
      <c r="Z1869" s="6"/>
      <c r="AL1869" s="6"/>
      <c r="AX1869" s="6"/>
    </row>
    <row r="1870" spans="14:50">
      <c r="N1870" s="6"/>
      <c r="Z1870" s="6"/>
      <c r="AL1870" s="6"/>
      <c r="AX1870" s="6"/>
    </row>
    <row r="1871" spans="14:50">
      <c r="N1871" s="6"/>
      <c r="Z1871" s="6"/>
      <c r="AL1871" s="6"/>
      <c r="AX1871" s="6"/>
    </row>
    <row r="1872" spans="14:50">
      <c r="N1872" s="6"/>
      <c r="Z1872" s="6"/>
      <c r="AL1872" s="6"/>
      <c r="AX1872" s="6"/>
    </row>
    <row r="1873" spans="14:50">
      <c r="N1873" s="6"/>
      <c r="Z1873" s="6"/>
      <c r="AL1873" s="6"/>
      <c r="AX1873" s="6"/>
    </row>
    <row r="1874" spans="14:50">
      <c r="N1874" s="6"/>
      <c r="Z1874" s="6"/>
      <c r="AL1874" s="6"/>
      <c r="AX1874" s="6"/>
    </row>
    <row r="1875" spans="14:50">
      <c r="N1875" s="6"/>
      <c r="Z1875" s="6"/>
      <c r="AL1875" s="6"/>
      <c r="AX1875" s="6"/>
    </row>
    <row r="1876" spans="14:50">
      <c r="N1876" s="6"/>
      <c r="Z1876" s="6"/>
      <c r="AL1876" s="6"/>
      <c r="AX1876" s="6"/>
    </row>
    <row r="1877" spans="14:50">
      <c r="N1877" s="6"/>
      <c r="Z1877" s="6"/>
      <c r="AL1877" s="6"/>
      <c r="AX1877" s="6"/>
    </row>
    <row r="1878" spans="14:50">
      <c r="N1878" s="6"/>
      <c r="Z1878" s="6"/>
      <c r="AL1878" s="6"/>
      <c r="AX1878" s="6"/>
    </row>
    <row r="1879" spans="14:50">
      <c r="N1879" s="6"/>
      <c r="Z1879" s="6"/>
      <c r="AL1879" s="6"/>
      <c r="AX1879" s="6"/>
    </row>
    <row r="1880" spans="14:50">
      <c r="N1880" s="6"/>
      <c r="Z1880" s="6"/>
      <c r="AL1880" s="6"/>
      <c r="AX1880" s="6"/>
    </row>
    <row r="1881" spans="14:50">
      <c r="N1881" s="6"/>
      <c r="Z1881" s="6"/>
      <c r="AL1881" s="6"/>
      <c r="AX1881" s="6"/>
    </row>
    <row r="1882" spans="14:50">
      <c r="N1882" s="6"/>
      <c r="Z1882" s="6"/>
      <c r="AL1882" s="6"/>
      <c r="AX1882" s="6"/>
    </row>
    <row r="1883" spans="14:50">
      <c r="N1883" s="6"/>
      <c r="Z1883" s="6"/>
      <c r="AL1883" s="6"/>
      <c r="AX1883" s="6"/>
    </row>
    <row r="1884" spans="14:50">
      <c r="N1884" s="6"/>
      <c r="Z1884" s="6"/>
      <c r="AL1884" s="6"/>
      <c r="AX1884" s="6"/>
    </row>
    <row r="1885" spans="14:50">
      <c r="N1885" s="6"/>
      <c r="Z1885" s="6"/>
      <c r="AL1885" s="6"/>
      <c r="AX1885" s="6"/>
    </row>
    <row r="1886" spans="14:50">
      <c r="N1886" s="6"/>
      <c r="Z1886" s="6"/>
      <c r="AL1886" s="6"/>
      <c r="AX1886" s="6"/>
    </row>
    <row r="1887" spans="14:50">
      <c r="N1887" s="6"/>
      <c r="Z1887" s="6"/>
      <c r="AL1887" s="6"/>
      <c r="AX1887" s="6"/>
    </row>
    <row r="1888" spans="14:50">
      <c r="N1888" s="6"/>
      <c r="Z1888" s="6"/>
      <c r="AL1888" s="6"/>
      <c r="AX1888" s="6"/>
    </row>
    <row r="1889" spans="14:50">
      <c r="N1889" s="6"/>
      <c r="Z1889" s="6"/>
      <c r="AL1889" s="6"/>
      <c r="AX1889" s="6"/>
    </row>
    <row r="1890" spans="14:50">
      <c r="N1890" s="6"/>
      <c r="Z1890" s="6"/>
      <c r="AL1890" s="6"/>
      <c r="AX1890" s="6"/>
    </row>
    <row r="1891" spans="14:50">
      <c r="N1891" s="6"/>
      <c r="Z1891" s="6"/>
      <c r="AL1891" s="6"/>
      <c r="AX1891" s="6"/>
    </row>
    <row r="1892" spans="14:50">
      <c r="N1892" s="6"/>
      <c r="Z1892" s="6"/>
      <c r="AL1892" s="6"/>
      <c r="AX1892" s="6"/>
    </row>
    <row r="1893" spans="14:50">
      <c r="N1893" s="6"/>
      <c r="Z1893" s="6"/>
      <c r="AL1893" s="6"/>
      <c r="AX1893" s="6"/>
    </row>
    <row r="1894" spans="14:50">
      <c r="N1894" s="6"/>
      <c r="Z1894" s="6"/>
      <c r="AL1894" s="6"/>
      <c r="AX1894" s="6"/>
    </row>
    <row r="1895" spans="14:50">
      <c r="N1895" s="6"/>
      <c r="Z1895" s="6"/>
      <c r="AL1895" s="6"/>
      <c r="AX1895" s="6"/>
    </row>
    <row r="1896" spans="14:50">
      <c r="N1896" s="6"/>
      <c r="Z1896" s="6"/>
      <c r="AL1896" s="6"/>
      <c r="AX1896" s="6"/>
    </row>
    <row r="1897" spans="14:50">
      <c r="N1897" s="6"/>
      <c r="Z1897" s="6"/>
      <c r="AL1897" s="6"/>
      <c r="AX1897" s="6"/>
    </row>
    <row r="1898" spans="14:50">
      <c r="N1898" s="6"/>
      <c r="Z1898" s="6"/>
      <c r="AL1898" s="6"/>
      <c r="AX1898" s="6"/>
    </row>
    <row r="1899" spans="14:50">
      <c r="N1899" s="6"/>
      <c r="Z1899" s="6"/>
      <c r="AL1899" s="6"/>
      <c r="AX1899" s="6"/>
    </row>
    <row r="1900" spans="14:50">
      <c r="N1900" s="6"/>
      <c r="Z1900" s="6"/>
      <c r="AL1900" s="6"/>
      <c r="AX1900" s="6"/>
    </row>
    <row r="1901" spans="14:50">
      <c r="N1901" s="6"/>
      <c r="Z1901" s="6"/>
      <c r="AL1901" s="6"/>
      <c r="AX1901" s="6"/>
    </row>
    <row r="1902" spans="14:50">
      <c r="N1902" s="6"/>
      <c r="Z1902" s="6"/>
      <c r="AL1902" s="6"/>
      <c r="AX1902" s="6"/>
    </row>
    <row r="1903" spans="14:50">
      <c r="N1903" s="6"/>
      <c r="Z1903" s="6"/>
      <c r="AL1903" s="6"/>
      <c r="AX1903" s="6"/>
    </row>
    <row r="1904" spans="14:50">
      <c r="N1904" s="6"/>
      <c r="Z1904" s="6"/>
      <c r="AL1904" s="6"/>
      <c r="AX1904" s="6"/>
    </row>
    <row r="1905" spans="14:50">
      <c r="N1905" s="6"/>
      <c r="Z1905" s="6"/>
      <c r="AL1905" s="6"/>
      <c r="AX1905" s="6"/>
    </row>
    <row r="1906" spans="14:50">
      <c r="N1906" s="6"/>
      <c r="Z1906" s="6"/>
      <c r="AL1906" s="6"/>
      <c r="AX1906" s="6"/>
    </row>
    <row r="1907" spans="14:50">
      <c r="N1907" s="6"/>
      <c r="Z1907" s="6"/>
      <c r="AL1907" s="6"/>
      <c r="AX1907" s="6"/>
    </row>
    <row r="1908" spans="14:50">
      <c r="N1908" s="6"/>
      <c r="Z1908" s="6"/>
      <c r="AL1908" s="6"/>
      <c r="AX1908" s="6"/>
    </row>
    <row r="1909" spans="14:50">
      <c r="N1909" s="6"/>
      <c r="Z1909" s="6"/>
      <c r="AL1909" s="6"/>
      <c r="AX1909" s="6"/>
    </row>
    <row r="1910" spans="14:50">
      <c r="N1910" s="6"/>
      <c r="Z1910" s="6"/>
      <c r="AL1910" s="6"/>
      <c r="AX1910" s="6"/>
    </row>
    <row r="1911" spans="14:50">
      <c r="N1911" s="6"/>
      <c r="Z1911" s="6"/>
      <c r="AL1911" s="6"/>
      <c r="AX1911" s="6"/>
    </row>
    <row r="1912" spans="14:50">
      <c r="N1912" s="6"/>
      <c r="Z1912" s="6"/>
      <c r="AL1912" s="6"/>
      <c r="AX1912" s="6"/>
    </row>
    <row r="1913" spans="14:50">
      <c r="N1913" s="6"/>
      <c r="Z1913" s="6"/>
      <c r="AL1913" s="6"/>
      <c r="AX1913" s="6"/>
    </row>
    <row r="1914" spans="14:50">
      <c r="N1914" s="6"/>
      <c r="Z1914" s="6"/>
      <c r="AL1914" s="6"/>
      <c r="AX1914" s="6"/>
    </row>
    <row r="1915" spans="14:50">
      <c r="N1915" s="6"/>
      <c r="Z1915" s="6"/>
      <c r="AL1915" s="6"/>
      <c r="AX1915" s="6"/>
    </row>
    <row r="1916" spans="14:50">
      <c r="N1916" s="6"/>
      <c r="Z1916" s="6"/>
      <c r="AL1916" s="6"/>
      <c r="AX1916" s="6"/>
    </row>
    <row r="1917" spans="14:50">
      <c r="N1917" s="6"/>
      <c r="Z1917" s="6"/>
      <c r="AL1917" s="6"/>
      <c r="AX1917" s="6"/>
    </row>
    <row r="1918" spans="14:50">
      <c r="N1918" s="6"/>
      <c r="Z1918" s="6"/>
      <c r="AL1918" s="6"/>
      <c r="AX1918" s="6"/>
    </row>
    <row r="1919" spans="14:50">
      <c r="N1919" s="6"/>
      <c r="Z1919" s="6"/>
      <c r="AL1919" s="6"/>
      <c r="AX1919" s="6"/>
    </row>
    <row r="1920" spans="14:50">
      <c r="N1920" s="6"/>
      <c r="Z1920" s="6"/>
      <c r="AL1920" s="6"/>
      <c r="AX1920" s="6"/>
    </row>
    <row r="1921" spans="14:50">
      <c r="N1921" s="6"/>
      <c r="Z1921" s="6"/>
      <c r="AL1921" s="6"/>
      <c r="AX1921" s="6"/>
    </row>
    <row r="1922" spans="14:50">
      <c r="N1922" s="6"/>
      <c r="Z1922" s="6"/>
      <c r="AL1922" s="6"/>
      <c r="AX1922" s="6"/>
    </row>
    <row r="1923" spans="14:50">
      <c r="N1923" s="6"/>
      <c r="Z1923" s="6"/>
      <c r="AL1923" s="6"/>
      <c r="AX1923" s="6"/>
    </row>
    <row r="1924" spans="14:50">
      <c r="N1924" s="6"/>
      <c r="Z1924" s="6"/>
      <c r="AL1924" s="6"/>
      <c r="AX1924" s="6"/>
    </row>
    <row r="1925" spans="14:50">
      <c r="N1925" s="6"/>
      <c r="Z1925" s="6"/>
      <c r="AL1925" s="6"/>
      <c r="AX1925" s="6"/>
    </row>
    <row r="1926" spans="14:50">
      <c r="N1926" s="6"/>
      <c r="Z1926" s="6"/>
      <c r="AL1926" s="6"/>
      <c r="AX1926" s="6"/>
    </row>
    <row r="1927" spans="14:50">
      <c r="N1927" s="6"/>
      <c r="Z1927" s="6"/>
      <c r="AL1927" s="6"/>
      <c r="AX1927" s="6"/>
    </row>
    <row r="1928" spans="14:50">
      <c r="N1928" s="6"/>
      <c r="Z1928" s="6"/>
      <c r="AL1928" s="6"/>
      <c r="AX1928" s="6"/>
    </row>
    <row r="1929" spans="14:50">
      <c r="N1929" s="6"/>
      <c r="Z1929" s="6"/>
      <c r="AL1929" s="6"/>
      <c r="AX1929" s="6"/>
    </row>
    <row r="1930" spans="14:50">
      <c r="N1930" s="6"/>
      <c r="Z1930" s="6"/>
      <c r="AL1930" s="6"/>
      <c r="AX1930" s="6"/>
    </row>
    <row r="1931" spans="14:50">
      <c r="N1931" s="6"/>
      <c r="Z1931" s="6"/>
      <c r="AL1931" s="6"/>
      <c r="AX1931" s="6"/>
    </row>
    <row r="1932" spans="14:50">
      <c r="N1932" s="6"/>
      <c r="Z1932" s="6"/>
      <c r="AL1932" s="6"/>
      <c r="AX1932" s="6"/>
    </row>
    <row r="1933" spans="14:50">
      <c r="N1933" s="6"/>
      <c r="Z1933" s="6"/>
      <c r="AL1933" s="6"/>
      <c r="AX1933" s="6"/>
    </row>
    <row r="1934" spans="14:50">
      <c r="N1934" s="6"/>
      <c r="Z1934" s="6"/>
      <c r="AL1934" s="6"/>
      <c r="AX1934" s="6"/>
    </row>
    <row r="1935" spans="14:50">
      <c r="N1935" s="6"/>
      <c r="Z1935" s="6"/>
      <c r="AL1935" s="6"/>
      <c r="AX1935" s="6"/>
    </row>
    <row r="1936" spans="14:50">
      <c r="N1936" s="6"/>
      <c r="Z1936" s="6"/>
      <c r="AL1936" s="6"/>
      <c r="AX1936" s="6"/>
    </row>
    <row r="1937" spans="14:50">
      <c r="N1937" s="6"/>
      <c r="Z1937" s="6"/>
      <c r="AL1937" s="6"/>
      <c r="AX1937" s="6"/>
    </row>
    <row r="1938" spans="14:50">
      <c r="N1938" s="6"/>
      <c r="Z1938" s="6"/>
      <c r="AL1938" s="6"/>
      <c r="AX1938" s="6"/>
    </row>
    <row r="1939" spans="14:50">
      <c r="N1939" s="6"/>
      <c r="Z1939" s="6"/>
      <c r="AL1939" s="6"/>
      <c r="AX1939" s="6"/>
    </row>
    <row r="1940" spans="14:50">
      <c r="N1940" s="6"/>
      <c r="Z1940" s="6"/>
      <c r="AL1940" s="6"/>
      <c r="AX1940" s="6"/>
    </row>
    <row r="1941" spans="14:50">
      <c r="N1941" s="6"/>
      <c r="Z1941" s="6"/>
      <c r="AL1941" s="6"/>
      <c r="AX1941" s="6"/>
    </row>
    <row r="1942" spans="14:50">
      <c r="N1942" s="6"/>
      <c r="Z1942" s="6"/>
      <c r="AL1942" s="6"/>
      <c r="AX1942" s="6"/>
    </row>
    <row r="1943" spans="14:50">
      <c r="N1943" s="6"/>
      <c r="Z1943" s="6"/>
      <c r="AL1943" s="6"/>
      <c r="AX1943" s="6"/>
    </row>
    <row r="1944" spans="14:50">
      <c r="N1944" s="6"/>
      <c r="Z1944" s="6"/>
      <c r="AL1944" s="6"/>
      <c r="AX1944" s="6"/>
    </row>
    <row r="1945" spans="14:50">
      <c r="N1945" s="6"/>
      <c r="Z1945" s="6"/>
      <c r="AL1945" s="6"/>
      <c r="AX1945" s="6"/>
    </row>
    <row r="1946" spans="14:50">
      <c r="N1946" s="6"/>
      <c r="Z1946" s="6"/>
      <c r="AL1946" s="6"/>
      <c r="AX1946" s="6"/>
    </row>
    <row r="1947" spans="14:50">
      <c r="N1947" s="6"/>
      <c r="Z1947" s="6"/>
      <c r="AL1947" s="6"/>
      <c r="AX1947" s="6"/>
    </row>
    <row r="1948" spans="14:50">
      <c r="N1948" s="6"/>
      <c r="Z1948" s="6"/>
      <c r="AL1948" s="6"/>
      <c r="AX1948" s="6"/>
    </row>
    <row r="1949" spans="14:50">
      <c r="N1949" s="6"/>
      <c r="Z1949" s="6"/>
      <c r="AL1949" s="6"/>
      <c r="AX1949" s="6"/>
    </row>
    <row r="1950" spans="14:50">
      <c r="N1950" s="6"/>
      <c r="Z1950" s="6"/>
      <c r="AL1950" s="6"/>
      <c r="AX1950" s="6"/>
    </row>
    <row r="1951" spans="14:50">
      <c r="N1951" s="6"/>
      <c r="Z1951" s="6"/>
      <c r="AL1951" s="6"/>
      <c r="AX1951" s="6"/>
    </row>
    <row r="1952" spans="14:50">
      <c r="N1952" s="6"/>
      <c r="Z1952" s="6"/>
      <c r="AL1952" s="6"/>
      <c r="AX1952" s="6"/>
    </row>
    <row r="1953" spans="14:50">
      <c r="N1953" s="6"/>
      <c r="Z1953" s="6"/>
      <c r="AL1953" s="6"/>
      <c r="AX1953" s="6"/>
    </row>
    <row r="1954" spans="14:50">
      <c r="N1954" s="6"/>
      <c r="Z1954" s="6"/>
      <c r="AL1954" s="6"/>
      <c r="AX1954" s="6"/>
    </row>
    <row r="1955" spans="14:50">
      <c r="N1955" s="6"/>
      <c r="Z1955" s="6"/>
      <c r="AL1955" s="6"/>
      <c r="AX1955" s="6"/>
    </row>
    <row r="1956" spans="14:50">
      <c r="N1956" s="6"/>
      <c r="Z1956" s="6"/>
      <c r="AL1956" s="6"/>
      <c r="AX1956" s="6"/>
    </row>
    <row r="1957" spans="14:50">
      <c r="N1957" s="6"/>
      <c r="Z1957" s="6"/>
      <c r="AL1957" s="6"/>
      <c r="AX1957" s="6"/>
    </row>
    <row r="1958" spans="14:50">
      <c r="N1958" s="6"/>
      <c r="Z1958" s="6"/>
      <c r="AL1958" s="6"/>
      <c r="AX1958" s="6"/>
    </row>
    <row r="1959" spans="14:50">
      <c r="N1959" s="6"/>
      <c r="Z1959" s="6"/>
      <c r="AL1959" s="6"/>
      <c r="AX1959" s="6"/>
    </row>
    <row r="1960" spans="14:50">
      <c r="N1960" s="6"/>
      <c r="Z1960" s="6"/>
      <c r="AL1960" s="6"/>
      <c r="AX1960" s="6"/>
    </row>
    <row r="1961" spans="14:50">
      <c r="N1961" s="6"/>
      <c r="Z1961" s="6"/>
      <c r="AL1961" s="6"/>
      <c r="AX1961" s="6"/>
    </row>
    <row r="1962" spans="14:50">
      <c r="N1962" s="6"/>
      <c r="Z1962" s="6"/>
      <c r="AL1962" s="6"/>
      <c r="AX1962" s="6"/>
    </row>
    <row r="1963" spans="14:50">
      <c r="N1963" s="6"/>
      <c r="Z1963" s="6"/>
      <c r="AL1963" s="6"/>
      <c r="AX1963" s="6"/>
    </row>
    <row r="1964" spans="14:50">
      <c r="N1964" s="6"/>
      <c r="Z1964" s="6"/>
      <c r="AL1964" s="6"/>
      <c r="AX1964" s="6"/>
    </row>
    <row r="1965" spans="14:50">
      <c r="N1965" s="6"/>
      <c r="Z1965" s="6"/>
      <c r="AL1965" s="6"/>
      <c r="AX1965" s="6"/>
    </row>
    <row r="1966" spans="14:50">
      <c r="N1966" s="6"/>
      <c r="Z1966" s="6"/>
      <c r="AL1966" s="6"/>
      <c r="AX1966" s="6"/>
    </row>
    <row r="1967" spans="14:50">
      <c r="N1967" s="6"/>
      <c r="Z1967" s="6"/>
      <c r="AL1967" s="6"/>
      <c r="AX1967" s="6"/>
    </row>
    <row r="1968" spans="14:50">
      <c r="N1968" s="6"/>
      <c r="Z1968" s="6"/>
      <c r="AL1968" s="6"/>
      <c r="AX1968" s="6"/>
    </row>
    <row r="1969" spans="14:50">
      <c r="N1969" s="6"/>
      <c r="Z1969" s="6"/>
      <c r="AL1969" s="6"/>
      <c r="AX1969" s="6"/>
    </row>
    <row r="1970" spans="14:50">
      <c r="N1970" s="6"/>
      <c r="Z1970" s="6"/>
      <c r="AL1970" s="6"/>
      <c r="AX1970" s="6"/>
    </row>
    <row r="1971" spans="14:50">
      <c r="N1971" s="6"/>
      <c r="Z1971" s="6"/>
      <c r="AL1971" s="6"/>
      <c r="AX1971" s="6"/>
    </row>
    <row r="1972" spans="14:50">
      <c r="N1972" s="6"/>
      <c r="Z1972" s="6"/>
      <c r="AL1972" s="6"/>
      <c r="AX1972" s="6"/>
    </row>
    <row r="1973" spans="14:50">
      <c r="N1973" s="6"/>
      <c r="Z1973" s="6"/>
      <c r="AL1973" s="6"/>
      <c r="AX1973" s="6"/>
    </row>
    <row r="1974" spans="14:50">
      <c r="N1974" s="6"/>
      <c r="Z1974" s="6"/>
      <c r="AL1974" s="6"/>
      <c r="AX1974" s="6"/>
    </row>
    <row r="1975" spans="14:50">
      <c r="N1975" s="6"/>
      <c r="Z1975" s="6"/>
      <c r="AL1975" s="6"/>
      <c r="AX1975" s="6"/>
    </row>
    <row r="1976" spans="14:50">
      <c r="N1976" s="6"/>
      <c r="Z1976" s="6"/>
      <c r="AL1976" s="6"/>
      <c r="AX1976" s="6"/>
    </row>
    <row r="1977" spans="14:50">
      <c r="N1977" s="6"/>
      <c r="Z1977" s="6"/>
      <c r="AL1977" s="6"/>
      <c r="AX1977" s="6"/>
    </row>
    <row r="1978" spans="14:50">
      <c r="N1978" s="6"/>
      <c r="Z1978" s="6"/>
      <c r="AL1978" s="6"/>
      <c r="AX1978" s="6"/>
    </row>
    <row r="1979" spans="14:50">
      <c r="N1979" s="6"/>
      <c r="Z1979" s="6"/>
      <c r="AL1979" s="6"/>
      <c r="AX1979" s="6"/>
    </row>
    <row r="1980" spans="14:50">
      <c r="N1980" s="6"/>
      <c r="Z1980" s="6"/>
      <c r="AL1980" s="6"/>
      <c r="AX1980" s="6"/>
    </row>
    <row r="1981" spans="14:50">
      <c r="N1981" s="6"/>
      <c r="Z1981" s="6"/>
      <c r="AL1981" s="6"/>
      <c r="AX1981" s="6"/>
    </row>
    <row r="1982" spans="14:50">
      <c r="N1982" s="6"/>
      <c r="Z1982" s="6"/>
      <c r="AL1982" s="6"/>
      <c r="AX1982" s="6"/>
    </row>
    <row r="1983" spans="14:50">
      <c r="N1983" s="6"/>
      <c r="Z1983" s="6"/>
      <c r="AL1983" s="6"/>
      <c r="AX1983" s="6"/>
    </row>
    <row r="1984" spans="14:50">
      <c r="N1984" s="6"/>
      <c r="Z1984" s="6"/>
      <c r="AL1984" s="6"/>
      <c r="AX1984" s="6"/>
    </row>
    <row r="1985" spans="14:50">
      <c r="N1985" s="6"/>
      <c r="Z1985" s="6"/>
      <c r="AL1985" s="6"/>
      <c r="AX1985" s="6"/>
    </row>
    <row r="1986" spans="14:50">
      <c r="N1986" s="6"/>
      <c r="Z1986" s="6"/>
      <c r="AL1986" s="6"/>
      <c r="AX1986" s="6"/>
    </row>
    <row r="1987" spans="14:50">
      <c r="N1987" s="6"/>
      <c r="Z1987" s="6"/>
      <c r="AL1987" s="6"/>
      <c r="AX1987" s="6"/>
    </row>
    <row r="1988" spans="14:50">
      <c r="N1988" s="6"/>
      <c r="Z1988" s="6"/>
      <c r="AL1988" s="6"/>
      <c r="AX1988" s="6"/>
    </row>
    <row r="1989" spans="14:50">
      <c r="N1989" s="6"/>
      <c r="Z1989" s="6"/>
      <c r="AL1989" s="6"/>
      <c r="AX1989" s="6"/>
    </row>
    <row r="1990" spans="14:50">
      <c r="N1990" s="6"/>
      <c r="Z1990" s="6"/>
      <c r="AL1990" s="6"/>
      <c r="AX1990" s="6"/>
    </row>
    <row r="1991" spans="14:50">
      <c r="N1991" s="6"/>
      <c r="Z1991" s="6"/>
      <c r="AL1991" s="6"/>
      <c r="AX1991" s="6"/>
    </row>
    <row r="1992" spans="14:50">
      <c r="N1992" s="6"/>
      <c r="Z1992" s="6"/>
      <c r="AL1992" s="6"/>
      <c r="AX1992" s="6"/>
    </row>
    <row r="1993" spans="14:50">
      <c r="N1993" s="6"/>
      <c r="Z1993" s="6"/>
      <c r="AL1993" s="6"/>
      <c r="AX1993" s="6"/>
    </row>
    <row r="1994" spans="14:50">
      <c r="N1994" s="6"/>
      <c r="Z1994" s="6"/>
      <c r="AL1994" s="6"/>
      <c r="AX1994" s="6"/>
    </row>
    <row r="1995" spans="14:50">
      <c r="N1995" s="6"/>
      <c r="Z1995" s="6"/>
      <c r="AL1995" s="6"/>
      <c r="AX1995" s="6"/>
    </row>
    <row r="1996" spans="14:50">
      <c r="N1996" s="6"/>
      <c r="Z1996" s="6"/>
      <c r="AL1996" s="6"/>
      <c r="AX1996" s="6"/>
    </row>
    <row r="1997" spans="14:50">
      <c r="N1997" s="6"/>
      <c r="Z1997" s="6"/>
      <c r="AL1997" s="6"/>
      <c r="AX1997" s="6"/>
    </row>
    <row r="1998" spans="14:50">
      <c r="N1998" s="6"/>
      <c r="Z1998" s="6"/>
      <c r="AL1998" s="6"/>
      <c r="AX1998" s="6"/>
    </row>
    <row r="1999" spans="14:50">
      <c r="N1999" s="6"/>
      <c r="Z1999" s="6"/>
      <c r="AL1999" s="6"/>
      <c r="AX1999" s="6"/>
    </row>
    <row r="2000" spans="14:50">
      <c r="N2000" s="6"/>
      <c r="Z2000" s="6"/>
      <c r="AL2000" s="6"/>
      <c r="AX2000" s="6"/>
    </row>
    <row r="2001" spans="14:50">
      <c r="N2001" s="6"/>
      <c r="Z2001" s="6"/>
      <c r="AL2001" s="6"/>
      <c r="AX2001" s="6"/>
    </row>
    <row r="2002" spans="14:50">
      <c r="N2002" s="6"/>
      <c r="Z2002" s="6"/>
      <c r="AL2002" s="6"/>
      <c r="AX2002" s="6"/>
    </row>
    <row r="2003" spans="14:50">
      <c r="N2003" s="6"/>
      <c r="Z2003" s="6"/>
      <c r="AL2003" s="6"/>
      <c r="AX2003" s="6"/>
    </row>
    <row r="2004" spans="14:50">
      <c r="N2004" s="6"/>
      <c r="Z2004" s="6"/>
      <c r="AL2004" s="6"/>
      <c r="AX2004" s="6"/>
    </row>
    <row r="2005" spans="14:50">
      <c r="N2005" s="6"/>
      <c r="Z2005" s="6"/>
      <c r="AL2005" s="6"/>
      <c r="AX2005" s="6"/>
    </row>
    <row r="2006" spans="14:50">
      <c r="N2006" s="6"/>
      <c r="Z2006" s="6"/>
      <c r="AL2006" s="6"/>
      <c r="AX2006" s="6"/>
    </row>
    <row r="2007" spans="14:50">
      <c r="N2007" s="6"/>
      <c r="Z2007" s="6"/>
      <c r="AL2007" s="6"/>
      <c r="AX2007" s="6"/>
    </row>
    <row r="2008" spans="14:50">
      <c r="N2008" s="6"/>
      <c r="Z2008" s="6"/>
      <c r="AL2008" s="6"/>
      <c r="AX2008" s="6"/>
    </row>
    <row r="2009" spans="14:50">
      <c r="N2009" s="6"/>
      <c r="Z2009" s="6"/>
      <c r="AL2009" s="6"/>
      <c r="AX2009" s="6"/>
    </row>
    <row r="2010" spans="14:50">
      <c r="N2010" s="6"/>
      <c r="Z2010" s="6"/>
      <c r="AL2010" s="6"/>
      <c r="AX2010" s="6"/>
    </row>
    <row r="2011" spans="14:50">
      <c r="N2011" s="6"/>
      <c r="Z2011" s="6"/>
      <c r="AL2011" s="6"/>
      <c r="AX2011" s="6"/>
    </row>
    <row r="2012" spans="14:50">
      <c r="N2012" s="6"/>
      <c r="Z2012" s="6"/>
      <c r="AL2012" s="6"/>
      <c r="AX2012" s="6"/>
    </row>
    <row r="2013" spans="14:50">
      <c r="N2013" s="6"/>
      <c r="Z2013" s="6"/>
      <c r="AL2013" s="6"/>
      <c r="AX2013" s="6"/>
    </row>
    <row r="2014" spans="14:50">
      <c r="N2014" s="6"/>
      <c r="Z2014" s="6"/>
      <c r="AL2014" s="6"/>
      <c r="AX2014" s="6"/>
    </row>
    <row r="2015" spans="14:50">
      <c r="N2015" s="6"/>
      <c r="Z2015" s="6"/>
      <c r="AL2015" s="6"/>
      <c r="AX2015" s="6"/>
    </row>
    <row r="2016" spans="14:50">
      <c r="N2016" s="6"/>
      <c r="Z2016" s="6"/>
      <c r="AL2016" s="6"/>
      <c r="AX2016" s="6"/>
    </row>
    <row r="2017" spans="14:50">
      <c r="N2017" s="6"/>
      <c r="Z2017" s="6"/>
      <c r="AL2017" s="6"/>
      <c r="AX2017" s="6"/>
    </row>
    <row r="2018" spans="14:50">
      <c r="N2018" s="6"/>
      <c r="Z2018" s="6"/>
      <c r="AL2018" s="6"/>
      <c r="AX2018" s="6"/>
    </row>
    <row r="2019" spans="14:50">
      <c r="N2019" s="6"/>
      <c r="Z2019" s="6"/>
      <c r="AL2019" s="6"/>
      <c r="AX2019" s="6"/>
    </row>
    <row r="2020" spans="14:50">
      <c r="N2020" s="6"/>
      <c r="Z2020" s="6"/>
      <c r="AL2020" s="6"/>
      <c r="AX2020" s="6"/>
    </row>
    <row r="2021" spans="14:50">
      <c r="N2021" s="6"/>
      <c r="Z2021" s="6"/>
      <c r="AL2021" s="6"/>
      <c r="AX2021" s="6"/>
    </row>
    <row r="2022" spans="14:50">
      <c r="N2022" s="6"/>
      <c r="Z2022" s="6"/>
      <c r="AL2022" s="6"/>
      <c r="AX2022" s="6"/>
    </row>
    <row r="2023" spans="14:50">
      <c r="N2023" s="6"/>
      <c r="Z2023" s="6"/>
      <c r="AL2023" s="6"/>
      <c r="AX2023" s="6"/>
    </row>
    <row r="2024" spans="14:50">
      <c r="N2024" s="6"/>
      <c r="Z2024" s="6"/>
      <c r="AL2024" s="6"/>
      <c r="AX2024" s="6"/>
    </row>
    <row r="2025" spans="14:50">
      <c r="N2025" s="6"/>
      <c r="Z2025" s="6"/>
      <c r="AL2025" s="6"/>
      <c r="AX2025" s="6"/>
    </row>
    <row r="2026" spans="14:50">
      <c r="N2026" s="6"/>
      <c r="Z2026" s="6"/>
      <c r="AL2026" s="6"/>
      <c r="AX2026" s="6"/>
    </row>
    <row r="2027" spans="14:50">
      <c r="N2027" s="6"/>
      <c r="Z2027" s="6"/>
      <c r="AL2027" s="6"/>
      <c r="AX2027" s="6"/>
    </row>
    <row r="2028" spans="14:50">
      <c r="N2028" s="6"/>
      <c r="Z2028" s="6"/>
      <c r="AL2028" s="6"/>
      <c r="AX2028" s="6"/>
    </row>
    <row r="2029" spans="14:50">
      <c r="N2029" s="6"/>
      <c r="Z2029" s="6"/>
      <c r="AL2029" s="6"/>
      <c r="AX2029" s="6"/>
    </row>
    <row r="2030" spans="14:50">
      <c r="N2030" s="6"/>
      <c r="Z2030" s="6"/>
      <c r="AL2030" s="6"/>
      <c r="AX2030" s="6"/>
    </row>
    <row r="2031" spans="14:50">
      <c r="N2031" s="6"/>
      <c r="Z2031" s="6"/>
      <c r="AL2031" s="6"/>
      <c r="AX2031" s="6"/>
    </row>
    <row r="2032" spans="14:50">
      <c r="N2032" s="6"/>
      <c r="Z2032" s="6"/>
      <c r="AL2032" s="6"/>
      <c r="AX2032" s="6"/>
    </row>
    <row r="2033" spans="14:50">
      <c r="N2033" s="6"/>
      <c r="Z2033" s="6"/>
      <c r="AL2033" s="6"/>
      <c r="AX2033" s="6"/>
    </row>
    <row r="2034" spans="14:50">
      <c r="N2034" s="6"/>
      <c r="Z2034" s="6"/>
      <c r="AL2034" s="6"/>
      <c r="AX2034" s="6"/>
    </row>
    <row r="2035" spans="14:50">
      <c r="N2035" s="6"/>
      <c r="Z2035" s="6"/>
      <c r="AL2035" s="6"/>
      <c r="AX2035" s="6"/>
    </row>
    <row r="2036" spans="14:50">
      <c r="N2036" s="6"/>
      <c r="Z2036" s="6"/>
      <c r="AL2036" s="6"/>
      <c r="AX2036" s="6"/>
    </row>
    <row r="2037" spans="14:50">
      <c r="N2037" s="6"/>
      <c r="Z2037" s="6"/>
      <c r="AL2037" s="6"/>
      <c r="AX2037" s="6"/>
    </row>
    <row r="2038" spans="14:50">
      <c r="N2038" s="6"/>
      <c r="Z2038" s="6"/>
      <c r="AL2038" s="6"/>
      <c r="AX2038" s="6"/>
    </row>
    <row r="2039" spans="14:50">
      <c r="N2039" s="6"/>
      <c r="Z2039" s="6"/>
      <c r="AL2039" s="6"/>
      <c r="AX2039" s="6"/>
    </row>
    <row r="2040" spans="14:50">
      <c r="N2040" s="6"/>
      <c r="Z2040" s="6"/>
      <c r="AL2040" s="6"/>
      <c r="AX2040" s="6"/>
    </row>
    <row r="2041" spans="14:50">
      <c r="N2041" s="6"/>
      <c r="Z2041" s="6"/>
      <c r="AL2041" s="6"/>
      <c r="AX2041" s="6"/>
    </row>
    <row r="2042" spans="14:50">
      <c r="N2042" s="6"/>
      <c r="Z2042" s="6"/>
      <c r="AL2042" s="6"/>
      <c r="AX2042" s="6"/>
    </row>
    <row r="2043" spans="14:50">
      <c r="N2043" s="6"/>
      <c r="Z2043" s="6"/>
      <c r="AL2043" s="6"/>
      <c r="AX2043" s="6"/>
    </row>
    <row r="2044" spans="14:50">
      <c r="N2044" s="6"/>
      <c r="Z2044" s="6"/>
      <c r="AL2044" s="6"/>
      <c r="AX2044" s="6"/>
    </row>
    <row r="2045" spans="14:50">
      <c r="N2045" s="6"/>
      <c r="Z2045" s="6"/>
      <c r="AL2045" s="6"/>
      <c r="AX2045" s="6"/>
    </row>
    <row r="2046" spans="14:50">
      <c r="N2046" s="6"/>
      <c r="Z2046" s="6"/>
      <c r="AL2046" s="6"/>
      <c r="AX2046" s="6"/>
    </row>
    <row r="2047" spans="14:50">
      <c r="N2047" s="6"/>
      <c r="Z2047" s="6"/>
      <c r="AL2047" s="6"/>
      <c r="AX2047" s="6"/>
    </row>
    <row r="2048" spans="14:50">
      <c r="N2048" s="6"/>
      <c r="Z2048" s="6"/>
      <c r="AL2048" s="6"/>
      <c r="AX2048" s="6"/>
    </row>
    <row r="2049" spans="14:50">
      <c r="N2049" s="6"/>
      <c r="Z2049" s="6"/>
      <c r="AL2049" s="6"/>
      <c r="AX2049" s="6"/>
    </row>
    <row r="2050" spans="14:50">
      <c r="N2050" s="6"/>
      <c r="Z2050" s="6"/>
      <c r="AL2050" s="6"/>
      <c r="AX2050" s="6"/>
    </row>
    <row r="2051" spans="14:50">
      <c r="N2051" s="6"/>
      <c r="Z2051" s="6"/>
      <c r="AL2051" s="6"/>
      <c r="AX2051" s="6"/>
    </row>
    <row r="2052" spans="14:50">
      <c r="N2052" s="6"/>
      <c r="Z2052" s="6"/>
      <c r="AL2052" s="6"/>
      <c r="AX2052" s="6"/>
    </row>
    <row r="2053" spans="14:50">
      <c r="N2053" s="6"/>
      <c r="Z2053" s="6"/>
      <c r="AL2053" s="6"/>
      <c r="AX2053" s="6"/>
    </row>
    <row r="2054" spans="14:50">
      <c r="N2054" s="6"/>
      <c r="Z2054" s="6"/>
      <c r="AL2054" s="6"/>
      <c r="AX2054" s="6"/>
    </row>
    <row r="2055" spans="14:50">
      <c r="N2055" s="6"/>
      <c r="Z2055" s="6"/>
      <c r="AL2055" s="6"/>
      <c r="AX2055" s="6"/>
    </row>
    <row r="2056" spans="14:50">
      <c r="N2056" s="6"/>
      <c r="Z2056" s="6"/>
      <c r="AL2056" s="6"/>
      <c r="AX2056" s="6"/>
    </row>
    <row r="2057" spans="14:50">
      <c r="N2057" s="6"/>
      <c r="Z2057" s="6"/>
      <c r="AL2057" s="6"/>
      <c r="AX2057" s="6"/>
    </row>
    <row r="2058" spans="14:50">
      <c r="N2058" s="6"/>
      <c r="Z2058" s="6"/>
      <c r="AL2058" s="6"/>
      <c r="AX2058" s="6"/>
    </row>
    <row r="2059" spans="14:50">
      <c r="N2059" s="6"/>
      <c r="Z2059" s="6"/>
      <c r="AL2059" s="6"/>
      <c r="AX2059" s="6"/>
    </row>
    <row r="2060" spans="14:50">
      <c r="N2060" s="6"/>
      <c r="Z2060" s="6"/>
      <c r="AL2060" s="6"/>
      <c r="AX2060" s="6"/>
    </row>
    <row r="2061" spans="14:50">
      <c r="N2061" s="6"/>
      <c r="Z2061" s="6"/>
      <c r="AL2061" s="6"/>
      <c r="AX2061" s="6"/>
    </row>
    <row r="2062" spans="14:50">
      <c r="N2062" s="6"/>
      <c r="Z2062" s="6"/>
      <c r="AL2062" s="6"/>
      <c r="AX2062" s="6"/>
    </row>
    <row r="2063" spans="14:50">
      <c r="N2063" s="6"/>
      <c r="Z2063" s="6"/>
      <c r="AL2063" s="6"/>
      <c r="AX2063" s="6"/>
    </row>
    <row r="2064" spans="14:50">
      <c r="N2064" s="6"/>
      <c r="Z2064" s="6"/>
      <c r="AL2064" s="6"/>
      <c r="AX2064" s="6"/>
    </row>
    <row r="2065" spans="14:50">
      <c r="N2065" s="6"/>
      <c r="Z2065" s="6"/>
      <c r="AL2065" s="6"/>
      <c r="AX2065" s="6"/>
    </row>
    <row r="2066" spans="14:50">
      <c r="N2066" s="6"/>
      <c r="Z2066" s="6"/>
      <c r="AL2066" s="6"/>
      <c r="AX2066" s="6"/>
    </row>
    <row r="2067" spans="14:50">
      <c r="N2067" s="6"/>
      <c r="Z2067" s="6"/>
      <c r="AL2067" s="6"/>
      <c r="AX2067" s="6"/>
    </row>
    <row r="2068" spans="14:50">
      <c r="N2068" s="6"/>
      <c r="Z2068" s="6"/>
      <c r="AL2068" s="6"/>
      <c r="AX2068" s="6"/>
    </row>
    <row r="2069" spans="14:50">
      <c r="N2069" s="6"/>
      <c r="Z2069" s="6"/>
      <c r="AL2069" s="6"/>
      <c r="AX2069" s="6"/>
    </row>
    <row r="2070" spans="14:50">
      <c r="N2070" s="6"/>
      <c r="Z2070" s="6"/>
      <c r="AL2070" s="6"/>
      <c r="AX2070" s="6"/>
    </row>
    <row r="2071" spans="14:50">
      <c r="N2071" s="6"/>
      <c r="Z2071" s="6"/>
      <c r="AL2071" s="6"/>
      <c r="AX2071" s="6"/>
    </row>
    <row r="2072" spans="14:50">
      <c r="N2072" s="6"/>
      <c r="Z2072" s="6"/>
      <c r="AL2072" s="6"/>
      <c r="AX2072" s="6"/>
    </row>
    <row r="2073" spans="14:50">
      <c r="N2073" s="6"/>
      <c r="Z2073" s="6"/>
      <c r="AL2073" s="6"/>
      <c r="AX2073" s="6"/>
    </row>
    <row r="2074" spans="14:50">
      <c r="N2074" s="6"/>
      <c r="Z2074" s="6"/>
      <c r="AL2074" s="6"/>
      <c r="AX2074" s="6"/>
    </row>
    <row r="2075" spans="14:50">
      <c r="N2075" s="6"/>
      <c r="Z2075" s="6"/>
      <c r="AL2075" s="6"/>
      <c r="AX2075" s="6"/>
    </row>
    <row r="2076" spans="14:50">
      <c r="N2076" s="6"/>
      <c r="Z2076" s="6"/>
      <c r="AL2076" s="6"/>
      <c r="AX2076" s="6"/>
    </row>
    <row r="2077" spans="14:50">
      <c r="N2077" s="6"/>
      <c r="Z2077" s="6"/>
      <c r="AL2077" s="6"/>
      <c r="AX2077" s="6"/>
    </row>
    <row r="2078" spans="14:50">
      <c r="N2078" s="6"/>
      <c r="Z2078" s="6"/>
      <c r="AL2078" s="6"/>
      <c r="AX2078" s="6"/>
    </row>
    <row r="2079" spans="14:50">
      <c r="N2079" s="6"/>
      <c r="Z2079" s="6"/>
      <c r="AL2079" s="6"/>
      <c r="AX2079" s="6"/>
    </row>
    <row r="2080" spans="14:50">
      <c r="N2080" s="6"/>
      <c r="Z2080" s="6"/>
      <c r="AL2080" s="6"/>
      <c r="AX2080" s="6"/>
    </row>
    <row r="2081" spans="14:50">
      <c r="N2081" s="6"/>
      <c r="Z2081" s="6"/>
      <c r="AL2081" s="6"/>
      <c r="AX2081" s="6"/>
    </row>
    <row r="2082" spans="14:50">
      <c r="N2082" s="6"/>
      <c r="Z2082" s="6"/>
      <c r="AL2082" s="6"/>
      <c r="AX2082" s="6"/>
    </row>
    <row r="2083" spans="14:50">
      <c r="N2083" s="6"/>
      <c r="Z2083" s="6"/>
      <c r="AL2083" s="6"/>
      <c r="AX2083" s="6"/>
    </row>
    <row r="2084" spans="14:50">
      <c r="N2084" s="6"/>
      <c r="Z2084" s="6"/>
      <c r="AL2084" s="6"/>
      <c r="AX2084" s="6"/>
    </row>
    <row r="2085" spans="14:50">
      <c r="N2085" s="6"/>
      <c r="Z2085" s="6"/>
      <c r="AL2085" s="6"/>
      <c r="AX2085" s="6"/>
    </row>
    <row r="2086" spans="14:50">
      <c r="N2086" s="6"/>
      <c r="Z2086" s="6"/>
      <c r="AL2086" s="6"/>
      <c r="AX2086" s="6"/>
    </row>
    <row r="2087" spans="14:50">
      <c r="N2087" s="6"/>
      <c r="Z2087" s="6"/>
      <c r="AL2087" s="6"/>
      <c r="AX2087" s="6"/>
    </row>
    <row r="2088" spans="14:50">
      <c r="N2088" s="6"/>
      <c r="Z2088" s="6"/>
      <c r="AL2088" s="6"/>
      <c r="AX2088" s="6"/>
    </row>
    <row r="2089" spans="14:50">
      <c r="N2089" s="6"/>
      <c r="Z2089" s="6"/>
      <c r="AL2089" s="6"/>
      <c r="AX2089" s="6"/>
    </row>
    <row r="2090" spans="14:50">
      <c r="N2090" s="6"/>
      <c r="Z2090" s="6"/>
      <c r="AL2090" s="6"/>
      <c r="AX2090" s="6"/>
    </row>
    <row r="2091" spans="14:50">
      <c r="N2091" s="6"/>
      <c r="Z2091" s="6"/>
      <c r="AL2091" s="6"/>
      <c r="AX2091" s="6"/>
    </row>
    <row r="2092" spans="14:50">
      <c r="N2092" s="6"/>
      <c r="Z2092" s="6"/>
      <c r="AL2092" s="6"/>
      <c r="AX2092" s="6"/>
    </row>
    <row r="2093" spans="14:50">
      <c r="N2093" s="6"/>
      <c r="Z2093" s="6"/>
      <c r="AL2093" s="6"/>
      <c r="AX2093" s="6"/>
    </row>
    <row r="2094" spans="14:50">
      <c r="N2094" s="6"/>
      <c r="Z2094" s="6"/>
      <c r="AL2094" s="6"/>
      <c r="AX2094" s="6"/>
    </row>
    <row r="2095" spans="14:50">
      <c r="N2095" s="6"/>
      <c r="Z2095" s="6"/>
      <c r="AL2095" s="6"/>
      <c r="AX2095" s="6"/>
    </row>
    <row r="2096" spans="14:50">
      <c r="N2096" s="6"/>
      <c r="Z2096" s="6"/>
      <c r="AL2096" s="6"/>
      <c r="AX2096" s="6"/>
    </row>
    <row r="2097" spans="14:50">
      <c r="N2097" s="6"/>
      <c r="Z2097" s="6"/>
      <c r="AL2097" s="6"/>
      <c r="AX2097" s="6"/>
    </row>
    <row r="2098" spans="14:50">
      <c r="N2098" s="6"/>
      <c r="Z2098" s="6"/>
      <c r="AL2098" s="6"/>
      <c r="AX2098" s="6"/>
    </row>
    <row r="2099" spans="14:50">
      <c r="N2099" s="6"/>
      <c r="Z2099" s="6"/>
      <c r="AL2099" s="6"/>
      <c r="AX2099" s="6"/>
    </row>
    <row r="2100" spans="14:50">
      <c r="N2100" s="6"/>
      <c r="Z2100" s="6"/>
      <c r="AL2100" s="6"/>
      <c r="AX2100" s="6"/>
    </row>
    <row r="2101" spans="14:50">
      <c r="N2101" s="6"/>
      <c r="Z2101" s="6"/>
      <c r="AL2101" s="6"/>
      <c r="AX2101" s="6"/>
    </row>
    <row r="2102" spans="14:50">
      <c r="N2102" s="6"/>
      <c r="Z2102" s="6"/>
      <c r="AL2102" s="6"/>
      <c r="AX2102" s="6"/>
    </row>
    <row r="2103" spans="14:50">
      <c r="N2103" s="6"/>
      <c r="Z2103" s="6"/>
      <c r="AL2103" s="6"/>
      <c r="AX2103" s="6"/>
    </row>
    <row r="2104" spans="14:50">
      <c r="N2104" s="6"/>
      <c r="Z2104" s="6"/>
      <c r="AL2104" s="6"/>
      <c r="AX2104" s="6"/>
    </row>
    <row r="2105" spans="14:50">
      <c r="N2105" s="6"/>
      <c r="Z2105" s="6"/>
      <c r="AL2105" s="6"/>
      <c r="AX2105" s="6"/>
    </row>
    <row r="2106" spans="14:50">
      <c r="N2106" s="6"/>
      <c r="Z2106" s="6"/>
      <c r="AL2106" s="6"/>
      <c r="AX2106" s="6"/>
    </row>
    <row r="2107" spans="14:50">
      <c r="N2107" s="6"/>
      <c r="Z2107" s="6"/>
      <c r="AL2107" s="6"/>
      <c r="AX2107" s="6"/>
    </row>
    <row r="2108" spans="14:50">
      <c r="N2108" s="6"/>
      <c r="Z2108" s="6"/>
      <c r="AL2108" s="6"/>
      <c r="AX2108" s="6"/>
    </row>
    <row r="2109" spans="14:50">
      <c r="N2109" s="6"/>
      <c r="Z2109" s="6"/>
      <c r="AL2109" s="6"/>
      <c r="AX2109" s="6"/>
    </row>
    <row r="2110" spans="14:50">
      <c r="N2110" s="6"/>
      <c r="Z2110" s="6"/>
      <c r="AL2110" s="6"/>
      <c r="AX2110" s="6"/>
    </row>
    <row r="2111" spans="14:50">
      <c r="N2111" s="6"/>
      <c r="Z2111" s="6"/>
      <c r="AL2111" s="6"/>
      <c r="AX2111" s="6"/>
    </row>
    <row r="2112" spans="14:50">
      <c r="N2112" s="6"/>
      <c r="Z2112" s="6"/>
      <c r="AL2112" s="6"/>
      <c r="AX2112" s="6"/>
    </row>
    <row r="2113" spans="14:50">
      <c r="N2113" s="6"/>
      <c r="Z2113" s="6"/>
      <c r="AL2113" s="6"/>
      <c r="AX2113" s="6"/>
    </row>
    <row r="2114" spans="14:50">
      <c r="N2114" s="6"/>
      <c r="Z2114" s="6"/>
      <c r="AL2114" s="6"/>
      <c r="AX2114" s="6"/>
    </row>
    <row r="2115" spans="14:50">
      <c r="N2115" s="6"/>
      <c r="Z2115" s="6"/>
      <c r="AL2115" s="6"/>
      <c r="AX2115" s="6"/>
    </row>
    <row r="2116" spans="14:50">
      <c r="N2116" s="6"/>
      <c r="Z2116" s="6"/>
      <c r="AL2116" s="6"/>
      <c r="AX2116" s="6"/>
    </row>
    <row r="2117" spans="14:50">
      <c r="N2117" s="6"/>
      <c r="Z2117" s="6"/>
      <c r="AL2117" s="6"/>
      <c r="AX2117" s="6"/>
    </row>
    <row r="2118" spans="14:50">
      <c r="N2118" s="6"/>
      <c r="Z2118" s="6"/>
      <c r="AL2118" s="6"/>
      <c r="AX2118" s="6"/>
    </row>
    <row r="2119" spans="14:50">
      <c r="N2119" s="6"/>
      <c r="Z2119" s="6"/>
      <c r="AL2119" s="6"/>
      <c r="AX2119" s="6"/>
    </row>
    <row r="2120" spans="14:50">
      <c r="N2120" s="6"/>
      <c r="Z2120" s="6"/>
      <c r="AL2120" s="6"/>
      <c r="AX2120" s="6"/>
    </row>
    <row r="2121" spans="14:50">
      <c r="N2121" s="6"/>
      <c r="Z2121" s="6"/>
      <c r="AL2121" s="6"/>
      <c r="AX2121" s="6"/>
    </row>
    <row r="2122" spans="14:50">
      <c r="N2122" s="6"/>
      <c r="Z2122" s="6"/>
      <c r="AL2122" s="6"/>
      <c r="AX2122" s="6"/>
    </row>
    <row r="2123" spans="14:50">
      <c r="N2123" s="6"/>
      <c r="Z2123" s="6"/>
      <c r="AL2123" s="6"/>
      <c r="AX2123" s="6"/>
    </row>
    <row r="2124" spans="14:50">
      <c r="N2124" s="6"/>
      <c r="Z2124" s="6"/>
      <c r="AL2124" s="6"/>
      <c r="AX2124" s="6"/>
    </row>
    <row r="2125" spans="14:50">
      <c r="N2125" s="6"/>
      <c r="Z2125" s="6"/>
      <c r="AL2125" s="6"/>
      <c r="AX2125" s="6"/>
    </row>
    <row r="2126" spans="14:50">
      <c r="N2126" s="6"/>
      <c r="Z2126" s="6"/>
      <c r="AL2126" s="6"/>
      <c r="AX2126" s="6"/>
    </row>
    <row r="2127" spans="14:50">
      <c r="N2127" s="6"/>
      <c r="Z2127" s="6"/>
      <c r="AL2127" s="6"/>
      <c r="AX2127" s="6"/>
    </row>
    <row r="2128" spans="14:50">
      <c r="N2128" s="6"/>
      <c r="Z2128" s="6"/>
      <c r="AL2128" s="6"/>
      <c r="AX2128" s="6"/>
    </row>
    <row r="2129" spans="14:50">
      <c r="N2129" s="6"/>
      <c r="Z2129" s="6"/>
      <c r="AL2129" s="6"/>
      <c r="AX2129" s="6"/>
    </row>
    <row r="2130" spans="14:50">
      <c r="N2130" s="6"/>
      <c r="Z2130" s="6"/>
      <c r="AL2130" s="6"/>
      <c r="AX2130" s="6"/>
    </row>
    <row r="2131" spans="14:50">
      <c r="N2131" s="6"/>
      <c r="Z2131" s="6"/>
      <c r="AL2131" s="6"/>
      <c r="AX2131" s="6"/>
    </row>
    <row r="2132" spans="14:50">
      <c r="N2132" s="6"/>
      <c r="Z2132" s="6"/>
      <c r="AL2132" s="6"/>
      <c r="AX2132" s="6"/>
    </row>
    <row r="2133" spans="14:50">
      <c r="N2133" s="6"/>
      <c r="Z2133" s="6"/>
      <c r="AL2133" s="6"/>
      <c r="AX2133" s="6"/>
    </row>
    <row r="2134" spans="14:50">
      <c r="N2134" s="6"/>
      <c r="Z2134" s="6"/>
      <c r="AL2134" s="6"/>
      <c r="AX2134" s="6"/>
    </row>
    <row r="2135" spans="14:50">
      <c r="N2135" s="6"/>
      <c r="Z2135" s="6"/>
      <c r="AL2135" s="6"/>
      <c r="AX2135" s="6"/>
    </row>
    <row r="2136" spans="14:50">
      <c r="N2136" s="6"/>
      <c r="Z2136" s="6"/>
      <c r="AL2136" s="6"/>
      <c r="AX2136" s="6"/>
    </row>
    <row r="2137" spans="14:50">
      <c r="N2137" s="6"/>
      <c r="Z2137" s="6"/>
      <c r="AL2137" s="6"/>
      <c r="AX2137" s="6"/>
    </row>
    <row r="2138" spans="14:50">
      <c r="N2138" s="6"/>
      <c r="Z2138" s="6"/>
      <c r="AL2138" s="6"/>
      <c r="AX2138" s="6"/>
    </row>
    <row r="2139" spans="14:50">
      <c r="N2139" s="6"/>
      <c r="Z2139" s="6"/>
      <c r="AL2139" s="6"/>
      <c r="AX2139" s="6"/>
    </row>
    <row r="2140" spans="14:50">
      <c r="N2140" s="6"/>
      <c r="Z2140" s="6"/>
      <c r="AL2140" s="6"/>
      <c r="AX2140" s="6"/>
    </row>
    <row r="2141" spans="14:50">
      <c r="N2141" s="6"/>
      <c r="Z2141" s="6"/>
      <c r="AL2141" s="6"/>
      <c r="AX2141" s="6"/>
    </row>
    <row r="2142" spans="14:50">
      <c r="N2142" s="6"/>
      <c r="Z2142" s="6"/>
      <c r="AL2142" s="6"/>
      <c r="AX2142" s="6"/>
    </row>
    <row r="2143" spans="14:50">
      <c r="N2143" s="6"/>
      <c r="Z2143" s="6"/>
      <c r="AL2143" s="6"/>
      <c r="AX2143" s="6"/>
    </row>
    <row r="2144" spans="14:50">
      <c r="N2144" s="6"/>
      <c r="Z2144" s="6"/>
      <c r="AL2144" s="6"/>
      <c r="AX2144" s="6"/>
    </row>
    <row r="2145" spans="14:50">
      <c r="N2145" s="6"/>
      <c r="Z2145" s="6"/>
      <c r="AL2145" s="6"/>
      <c r="AX2145" s="6"/>
    </row>
    <row r="2146" spans="14:50">
      <c r="N2146" s="6"/>
      <c r="Z2146" s="6"/>
      <c r="AL2146" s="6"/>
      <c r="AX2146" s="6"/>
    </row>
    <row r="2147" spans="14:50">
      <c r="N2147" s="6"/>
      <c r="Z2147" s="6"/>
      <c r="AL2147" s="6"/>
      <c r="AX2147" s="6"/>
    </row>
    <row r="2148" spans="14:50">
      <c r="N2148" s="6"/>
      <c r="Z2148" s="6"/>
      <c r="AL2148" s="6"/>
      <c r="AX2148" s="6"/>
    </row>
    <row r="2149" spans="14:50">
      <c r="N2149" s="6"/>
      <c r="Z2149" s="6"/>
      <c r="AL2149" s="6"/>
      <c r="AX2149" s="6"/>
    </row>
    <row r="2150" spans="14:50">
      <c r="N2150" s="6"/>
      <c r="Z2150" s="6"/>
      <c r="AL2150" s="6"/>
      <c r="AX2150" s="6"/>
    </row>
    <row r="2151" spans="14:50">
      <c r="N2151" s="6"/>
      <c r="Z2151" s="6"/>
      <c r="AL2151" s="6"/>
      <c r="AX2151" s="6"/>
    </row>
    <row r="2152" spans="14:50">
      <c r="N2152" s="6"/>
      <c r="Z2152" s="6"/>
      <c r="AL2152" s="6"/>
      <c r="AX2152" s="6"/>
    </row>
    <row r="2153" spans="14:50">
      <c r="N2153" s="6"/>
      <c r="Z2153" s="6"/>
      <c r="AL2153" s="6"/>
      <c r="AX2153" s="6"/>
    </row>
    <row r="2154" spans="14:50">
      <c r="N2154" s="6"/>
      <c r="Z2154" s="6"/>
      <c r="AL2154" s="6"/>
      <c r="AX2154" s="6"/>
    </row>
    <row r="2155" spans="14:50">
      <c r="N2155" s="6"/>
      <c r="Z2155" s="6"/>
      <c r="AL2155" s="6"/>
      <c r="AX2155" s="6"/>
    </row>
    <row r="2156" spans="14:50">
      <c r="N2156" s="6"/>
      <c r="Z2156" s="6"/>
      <c r="AL2156" s="6"/>
      <c r="AX2156" s="6"/>
    </row>
    <row r="2157" spans="14:50">
      <c r="N2157" s="6"/>
      <c r="Z2157" s="6"/>
      <c r="AL2157" s="6"/>
      <c r="AX2157" s="6"/>
    </row>
    <row r="2158" spans="14:50">
      <c r="N2158" s="6"/>
      <c r="Z2158" s="6"/>
      <c r="AL2158" s="6"/>
      <c r="AX2158" s="6"/>
    </row>
    <row r="2159" spans="14:50">
      <c r="N2159" s="6"/>
      <c r="Z2159" s="6"/>
      <c r="AL2159" s="6"/>
      <c r="AX2159" s="6"/>
    </row>
    <row r="2160" spans="14:50">
      <c r="N2160" s="6"/>
      <c r="Z2160" s="6"/>
      <c r="AL2160" s="6"/>
      <c r="AX2160" s="6"/>
    </row>
    <row r="2161" spans="14:50">
      <c r="N2161" s="6"/>
      <c r="Z2161" s="6"/>
      <c r="AL2161" s="6"/>
      <c r="AX2161" s="6"/>
    </row>
    <row r="2162" spans="14:50">
      <c r="N2162" s="6"/>
      <c r="Z2162" s="6"/>
      <c r="AL2162" s="6"/>
      <c r="AX2162" s="6"/>
    </row>
    <row r="2163" spans="14:50">
      <c r="N2163" s="6"/>
      <c r="Z2163" s="6"/>
      <c r="AL2163" s="6"/>
      <c r="AX2163" s="6"/>
    </row>
    <row r="2164" spans="14:50">
      <c r="N2164" s="6"/>
      <c r="Z2164" s="6"/>
      <c r="AL2164" s="6"/>
      <c r="AX2164" s="6"/>
    </row>
    <row r="2165" spans="14:50">
      <c r="N2165" s="6"/>
      <c r="Z2165" s="6"/>
      <c r="AL2165" s="6"/>
      <c r="AX2165" s="6"/>
    </row>
    <row r="2166" spans="14:50">
      <c r="N2166" s="6"/>
      <c r="Z2166" s="6"/>
      <c r="AL2166" s="6"/>
      <c r="AX2166" s="6"/>
    </row>
    <row r="2167" spans="14:50">
      <c r="N2167" s="6"/>
      <c r="Z2167" s="6"/>
      <c r="AL2167" s="6"/>
      <c r="AX2167" s="6"/>
    </row>
    <row r="2168" spans="14:50">
      <c r="N2168" s="6"/>
      <c r="Z2168" s="6"/>
      <c r="AL2168" s="6"/>
      <c r="AX2168" s="6"/>
    </row>
    <row r="2169" spans="14:50">
      <c r="N2169" s="6"/>
      <c r="Z2169" s="6"/>
      <c r="AL2169" s="6"/>
      <c r="AX2169" s="6"/>
    </row>
    <row r="2170" spans="14:50">
      <c r="N2170" s="6"/>
      <c r="Z2170" s="6"/>
      <c r="AL2170" s="6"/>
      <c r="AX2170" s="6"/>
    </row>
    <row r="2171" spans="14:50">
      <c r="N2171" s="6"/>
      <c r="Z2171" s="6"/>
      <c r="AL2171" s="6"/>
      <c r="AX2171" s="6"/>
    </row>
    <row r="2172" spans="14:50">
      <c r="N2172" s="6"/>
      <c r="Z2172" s="6"/>
      <c r="AL2172" s="6"/>
      <c r="AX2172" s="6"/>
    </row>
    <row r="2173" spans="14:50">
      <c r="N2173" s="6"/>
      <c r="Z2173" s="6"/>
      <c r="AL2173" s="6"/>
      <c r="AX2173" s="6"/>
    </row>
    <row r="2174" spans="14:50">
      <c r="N2174" s="6"/>
      <c r="Z2174" s="6"/>
      <c r="AL2174" s="6"/>
      <c r="AX2174" s="6"/>
    </row>
    <row r="2175" spans="14:50">
      <c r="N2175" s="6"/>
      <c r="Z2175" s="6"/>
      <c r="AL2175" s="6"/>
      <c r="AX2175" s="6"/>
    </row>
    <row r="2176" spans="14:50">
      <c r="N2176" s="6"/>
      <c r="Z2176" s="6"/>
      <c r="AL2176" s="6"/>
      <c r="AX2176" s="6"/>
    </row>
    <row r="2177" spans="14:50">
      <c r="N2177" s="6"/>
      <c r="Z2177" s="6"/>
      <c r="AL2177" s="6"/>
      <c r="AX2177" s="6"/>
    </row>
    <row r="2178" spans="14:50">
      <c r="N2178" s="6"/>
      <c r="Z2178" s="6"/>
      <c r="AL2178" s="6"/>
      <c r="AX2178" s="6"/>
    </row>
    <row r="2179" spans="14:50">
      <c r="N2179" s="6"/>
      <c r="Z2179" s="6"/>
      <c r="AL2179" s="6"/>
      <c r="AX2179" s="6"/>
    </row>
    <row r="2180" spans="14:50">
      <c r="N2180" s="6"/>
      <c r="Z2180" s="6"/>
      <c r="AL2180" s="6"/>
      <c r="AX2180" s="6"/>
    </row>
    <row r="2181" spans="14:50">
      <c r="N2181" s="6"/>
      <c r="Z2181" s="6"/>
      <c r="AL2181" s="6"/>
      <c r="AX2181" s="6"/>
    </row>
    <row r="2182" spans="14:50">
      <c r="N2182" s="6"/>
      <c r="Z2182" s="6"/>
      <c r="AL2182" s="6"/>
      <c r="AX2182" s="6"/>
    </row>
    <row r="2183" spans="14:50">
      <c r="N2183" s="6"/>
      <c r="Z2183" s="6"/>
      <c r="AL2183" s="6"/>
      <c r="AX2183" s="6"/>
    </row>
    <row r="2184" spans="14:50">
      <c r="N2184" s="6"/>
      <c r="Z2184" s="6"/>
      <c r="AL2184" s="6"/>
      <c r="AX2184" s="6"/>
    </row>
    <row r="2185" spans="14:50">
      <c r="N2185" s="6"/>
      <c r="Z2185" s="6"/>
      <c r="AL2185" s="6"/>
      <c r="AX2185" s="6"/>
    </row>
    <row r="2186" spans="14:50">
      <c r="N2186" s="6"/>
      <c r="Z2186" s="6"/>
      <c r="AL2186" s="6"/>
      <c r="AX2186" s="6"/>
    </row>
    <row r="2187" spans="14:50">
      <c r="N2187" s="6"/>
      <c r="Z2187" s="6"/>
      <c r="AL2187" s="6"/>
      <c r="AX2187" s="6"/>
    </row>
    <row r="2188" spans="14:50">
      <c r="N2188" s="6"/>
      <c r="Z2188" s="6"/>
      <c r="AL2188" s="6"/>
      <c r="AX2188" s="6"/>
    </row>
    <row r="2189" spans="14:50">
      <c r="N2189" s="6"/>
      <c r="Z2189" s="6"/>
      <c r="AL2189" s="6"/>
      <c r="AX2189" s="6"/>
    </row>
    <row r="2190" spans="14:50">
      <c r="N2190" s="6"/>
      <c r="Z2190" s="6"/>
      <c r="AL2190" s="6"/>
      <c r="AX2190" s="6"/>
    </row>
    <row r="2191" spans="14:50">
      <c r="N2191" s="6"/>
      <c r="Z2191" s="6"/>
      <c r="AL2191" s="6"/>
      <c r="AX2191" s="6"/>
    </row>
    <row r="2192" spans="14:50">
      <c r="N2192" s="6"/>
      <c r="Z2192" s="6"/>
      <c r="AL2192" s="6"/>
      <c r="AX2192" s="6"/>
    </row>
    <row r="2193" spans="14:50">
      <c r="N2193" s="6"/>
      <c r="Z2193" s="6"/>
      <c r="AL2193" s="6"/>
      <c r="AX2193" s="6"/>
    </row>
    <row r="2194" spans="14:50">
      <c r="N2194" s="6"/>
      <c r="Z2194" s="6"/>
      <c r="AL2194" s="6"/>
      <c r="AX2194" s="6"/>
    </row>
    <row r="2195" spans="14:50">
      <c r="N2195" s="6"/>
      <c r="Z2195" s="6"/>
      <c r="AL2195" s="6"/>
      <c r="AX2195" s="6"/>
    </row>
    <row r="2196" spans="14:50">
      <c r="N2196" s="6"/>
      <c r="Z2196" s="6"/>
      <c r="AL2196" s="6"/>
      <c r="AX2196" s="6"/>
    </row>
    <row r="2197" spans="14:50">
      <c r="N2197" s="6"/>
      <c r="Z2197" s="6"/>
      <c r="AL2197" s="6"/>
      <c r="AX2197" s="6"/>
    </row>
    <row r="2198" spans="14:50">
      <c r="N2198" s="6"/>
      <c r="Z2198" s="6"/>
      <c r="AL2198" s="6"/>
      <c r="AX2198" s="6"/>
    </row>
    <row r="2199" spans="14:50">
      <c r="N2199" s="6"/>
      <c r="Z2199" s="6"/>
      <c r="AL2199" s="6"/>
      <c r="AX2199" s="6"/>
    </row>
    <row r="2200" spans="14:50">
      <c r="N2200" s="6"/>
      <c r="Z2200" s="6"/>
      <c r="AL2200" s="6"/>
      <c r="AX2200" s="6"/>
    </row>
    <row r="2201" spans="14:50">
      <c r="N2201" s="6"/>
      <c r="Z2201" s="6"/>
      <c r="AL2201" s="6"/>
      <c r="AX2201" s="6"/>
    </row>
    <row r="2202" spans="14:50">
      <c r="N2202" s="6"/>
      <c r="Z2202" s="6"/>
      <c r="AL2202" s="6"/>
      <c r="AX2202" s="6"/>
    </row>
    <row r="2203" spans="14:50">
      <c r="N2203" s="6"/>
      <c r="Z2203" s="6"/>
      <c r="AL2203" s="6"/>
      <c r="AX2203" s="6"/>
    </row>
    <row r="2204" spans="14:50">
      <c r="N2204" s="6"/>
      <c r="Z2204" s="6"/>
      <c r="AL2204" s="6"/>
      <c r="AX2204" s="6"/>
    </row>
    <row r="2205" spans="14:50">
      <c r="N2205" s="6"/>
      <c r="Z2205" s="6"/>
      <c r="AL2205" s="6"/>
      <c r="AX2205" s="6"/>
    </row>
    <row r="2206" spans="14:50">
      <c r="N2206" s="6"/>
      <c r="Z2206" s="6"/>
      <c r="AL2206" s="6"/>
      <c r="AX2206" s="6"/>
    </row>
    <row r="2207" spans="14:50">
      <c r="N2207" s="6"/>
      <c r="Z2207" s="6"/>
      <c r="AL2207" s="6"/>
      <c r="AX2207" s="6"/>
    </row>
    <row r="2208" spans="14:50">
      <c r="N2208" s="6"/>
      <c r="Z2208" s="6"/>
      <c r="AL2208" s="6"/>
      <c r="AX2208" s="6"/>
    </row>
    <row r="2209" spans="14:50">
      <c r="N2209" s="6"/>
      <c r="Z2209" s="6"/>
      <c r="AL2209" s="6"/>
      <c r="AX2209" s="6"/>
    </row>
    <row r="2210" spans="14:50">
      <c r="N2210" s="6"/>
      <c r="Z2210" s="6"/>
      <c r="AL2210" s="6"/>
      <c r="AX2210" s="6"/>
    </row>
    <row r="2211" spans="14:50">
      <c r="N2211" s="6"/>
      <c r="Z2211" s="6"/>
      <c r="AL2211" s="6"/>
      <c r="AX2211" s="6"/>
    </row>
    <row r="2212" spans="14:50">
      <c r="N2212" s="6"/>
      <c r="Z2212" s="6"/>
      <c r="AL2212" s="6"/>
      <c r="AX2212" s="6"/>
    </row>
    <row r="2213" spans="14:50">
      <c r="N2213" s="6"/>
      <c r="Z2213" s="6"/>
      <c r="AL2213" s="6"/>
      <c r="AX2213" s="6"/>
    </row>
    <row r="2214" spans="14:50">
      <c r="N2214" s="6"/>
      <c r="Z2214" s="6"/>
      <c r="AL2214" s="6"/>
      <c r="AX2214" s="6"/>
    </row>
    <row r="2215" spans="14:50">
      <c r="N2215" s="6"/>
      <c r="Z2215" s="6"/>
      <c r="AL2215" s="6"/>
      <c r="AX2215" s="6"/>
    </row>
    <row r="2216" spans="14:50">
      <c r="N2216" s="6"/>
      <c r="Z2216" s="6"/>
      <c r="AL2216" s="6"/>
      <c r="AX2216" s="6"/>
    </row>
    <row r="2217" spans="14:50">
      <c r="N2217" s="6"/>
      <c r="Z2217" s="6"/>
      <c r="AL2217" s="6"/>
      <c r="AX2217" s="6"/>
    </row>
    <row r="2218" spans="14:50">
      <c r="N2218" s="6"/>
      <c r="Z2218" s="6"/>
      <c r="AL2218" s="6"/>
      <c r="AX2218" s="6"/>
    </row>
    <row r="2219" spans="14:50">
      <c r="N2219" s="6"/>
      <c r="Z2219" s="6"/>
      <c r="AL2219" s="6"/>
      <c r="AX2219" s="6"/>
    </row>
    <row r="2220" spans="14:50">
      <c r="N2220" s="6"/>
      <c r="Z2220" s="6"/>
      <c r="AL2220" s="6"/>
      <c r="AX2220" s="6"/>
    </row>
    <row r="2221" spans="14:50">
      <c r="N2221" s="6"/>
      <c r="Z2221" s="6"/>
      <c r="AL2221" s="6"/>
      <c r="AX2221" s="6"/>
    </row>
    <row r="2222" spans="14:50">
      <c r="N2222" s="6"/>
      <c r="Z2222" s="6"/>
      <c r="AL2222" s="6"/>
      <c r="AX2222" s="6"/>
    </row>
    <row r="2223" spans="14:50">
      <c r="N2223" s="6"/>
      <c r="Z2223" s="6"/>
      <c r="AL2223" s="6"/>
      <c r="AX2223" s="6"/>
    </row>
    <row r="2224" spans="14:50">
      <c r="N2224" s="6"/>
      <c r="Z2224" s="6"/>
      <c r="AL2224" s="6"/>
      <c r="AX2224" s="6"/>
    </row>
    <row r="2225" spans="14:50">
      <c r="N2225" s="6"/>
      <c r="Z2225" s="6"/>
      <c r="AL2225" s="6"/>
      <c r="AX2225" s="6"/>
    </row>
    <row r="2226" spans="14:50">
      <c r="N2226" s="6"/>
      <c r="Z2226" s="6"/>
      <c r="AL2226" s="6"/>
      <c r="AX2226" s="6"/>
    </row>
    <row r="2227" spans="14:50">
      <c r="N2227" s="6"/>
      <c r="Z2227" s="6"/>
      <c r="AL2227" s="6"/>
      <c r="AX2227" s="6"/>
    </row>
    <row r="2228" spans="14:50">
      <c r="N2228" s="6"/>
      <c r="Z2228" s="6"/>
      <c r="AL2228" s="6"/>
      <c r="AX2228" s="6"/>
    </row>
    <row r="2229" spans="14:50">
      <c r="N2229" s="6"/>
      <c r="Z2229" s="6"/>
      <c r="AL2229" s="6"/>
      <c r="AX2229" s="6"/>
    </row>
    <row r="2230" spans="14:50">
      <c r="N2230" s="6"/>
      <c r="Z2230" s="6"/>
      <c r="AL2230" s="6"/>
      <c r="AX2230" s="6"/>
    </row>
    <row r="2231" spans="14:50">
      <c r="N2231" s="6"/>
      <c r="Z2231" s="6"/>
      <c r="AL2231" s="6"/>
      <c r="AX2231" s="6"/>
    </row>
    <row r="2232" spans="14:50">
      <c r="N2232" s="6"/>
      <c r="Z2232" s="6"/>
      <c r="AL2232" s="6"/>
      <c r="AX2232" s="6"/>
    </row>
    <row r="2233" spans="14:50">
      <c r="N2233" s="6"/>
      <c r="Z2233" s="6"/>
      <c r="AL2233" s="6"/>
      <c r="AX2233" s="6"/>
    </row>
    <row r="2234" spans="14:50">
      <c r="N2234" s="6"/>
      <c r="Z2234" s="6"/>
      <c r="AL2234" s="6"/>
      <c r="AX2234" s="6"/>
    </row>
    <row r="2235" spans="14:50">
      <c r="N2235" s="6"/>
      <c r="Z2235" s="6"/>
      <c r="AL2235" s="6"/>
      <c r="AX2235" s="6"/>
    </row>
    <row r="2236" spans="14:50">
      <c r="N2236" s="6"/>
      <c r="Z2236" s="6"/>
      <c r="AL2236" s="6"/>
      <c r="AX2236" s="6"/>
    </row>
    <row r="2237" spans="14:50">
      <c r="N2237" s="6"/>
      <c r="Z2237" s="6"/>
      <c r="AL2237" s="6"/>
      <c r="AX2237" s="6"/>
    </row>
    <row r="2238" spans="14:50">
      <c r="N2238" s="6"/>
      <c r="Z2238" s="6"/>
      <c r="AL2238" s="6"/>
      <c r="AX2238" s="6"/>
    </row>
    <row r="2239" spans="14:50">
      <c r="N2239" s="6"/>
      <c r="Z2239" s="6"/>
      <c r="AL2239" s="6"/>
      <c r="AX2239" s="6"/>
    </row>
    <row r="2240" spans="14:50">
      <c r="N2240" s="6"/>
      <c r="Z2240" s="6"/>
      <c r="AL2240" s="6"/>
      <c r="AX2240" s="6"/>
    </row>
    <row r="2241" spans="14:50">
      <c r="N2241" s="6"/>
      <c r="Z2241" s="6"/>
      <c r="AL2241" s="6"/>
      <c r="AX2241" s="6"/>
    </row>
    <row r="2242" spans="14:50">
      <c r="N2242" s="6"/>
      <c r="Z2242" s="6"/>
      <c r="AL2242" s="6"/>
      <c r="AX2242" s="6"/>
    </row>
    <row r="2243" spans="14:50">
      <c r="N2243" s="6"/>
      <c r="Z2243" s="6"/>
      <c r="AL2243" s="6"/>
      <c r="AX2243" s="6"/>
    </row>
    <row r="2244" spans="14:50">
      <c r="N2244" s="6"/>
      <c r="Z2244" s="6"/>
      <c r="AL2244" s="6"/>
      <c r="AX2244" s="6"/>
    </row>
    <row r="2245" spans="14:50">
      <c r="N2245" s="6"/>
      <c r="Z2245" s="6"/>
      <c r="AL2245" s="6"/>
      <c r="AX2245" s="6"/>
    </row>
    <row r="2246" spans="14:50">
      <c r="N2246" s="6"/>
      <c r="Z2246" s="6"/>
      <c r="AL2246" s="6"/>
      <c r="AX2246" s="6"/>
    </row>
    <row r="2247" spans="14:50">
      <c r="N2247" s="6"/>
      <c r="Z2247" s="6"/>
      <c r="AL2247" s="6"/>
      <c r="AX2247" s="6"/>
    </row>
    <row r="2248" spans="14:50">
      <c r="N2248" s="6"/>
      <c r="Z2248" s="6"/>
      <c r="AL2248" s="6"/>
      <c r="AX2248" s="6"/>
    </row>
    <row r="2249" spans="14:50">
      <c r="N2249" s="6"/>
      <c r="Z2249" s="6"/>
      <c r="AL2249" s="6"/>
      <c r="AX2249" s="6"/>
    </row>
    <row r="2250" spans="14:50">
      <c r="N2250" s="6"/>
      <c r="Z2250" s="6"/>
      <c r="AL2250" s="6"/>
      <c r="AX2250" s="6"/>
    </row>
    <row r="2251" spans="14:50">
      <c r="N2251" s="6"/>
      <c r="Z2251" s="6"/>
      <c r="AL2251" s="6"/>
      <c r="AX2251" s="6"/>
    </row>
    <row r="2252" spans="14:50">
      <c r="N2252" s="6"/>
      <c r="Z2252" s="6"/>
      <c r="AL2252" s="6"/>
      <c r="AX2252" s="6"/>
    </row>
    <row r="2253" spans="14:50">
      <c r="N2253" s="6"/>
      <c r="Z2253" s="6"/>
      <c r="AL2253" s="6"/>
      <c r="AX2253" s="6"/>
    </row>
    <row r="2254" spans="14:50">
      <c r="N2254" s="6"/>
      <c r="Z2254" s="6"/>
      <c r="AL2254" s="6"/>
      <c r="AX2254" s="6"/>
    </row>
    <row r="2255" spans="14:50">
      <c r="N2255" s="6"/>
      <c r="Z2255" s="6"/>
      <c r="AL2255" s="6"/>
      <c r="AX2255" s="6"/>
    </row>
    <row r="2256" spans="14:50">
      <c r="N2256" s="6"/>
      <c r="Z2256" s="6"/>
      <c r="AL2256" s="6"/>
      <c r="AX2256" s="6"/>
    </row>
    <row r="2257" spans="14:50">
      <c r="N2257" s="6"/>
      <c r="Z2257" s="6"/>
      <c r="AL2257" s="6"/>
      <c r="AX2257" s="6"/>
    </row>
    <row r="2258" spans="14:50">
      <c r="N2258" s="6"/>
      <c r="Z2258" s="6"/>
      <c r="AL2258" s="6"/>
      <c r="AX2258" s="6"/>
    </row>
    <row r="2259" spans="14:50">
      <c r="N2259" s="6"/>
      <c r="Z2259" s="6"/>
      <c r="AL2259" s="6"/>
      <c r="AX2259" s="6"/>
    </row>
    <row r="2260" spans="14:50">
      <c r="N2260" s="6"/>
      <c r="Z2260" s="6"/>
      <c r="AL2260" s="6"/>
      <c r="AX2260" s="6"/>
    </row>
    <row r="2261" spans="14:50">
      <c r="N2261" s="6"/>
      <c r="Z2261" s="6"/>
      <c r="AL2261" s="6"/>
      <c r="AX2261" s="6"/>
    </row>
    <row r="2262" spans="14:50">
      <c r="N2262" s="6"/>
      <c r="Z2262" s="6"/>
      <c r="AL2262" s="6"/>
      <c r="AX2262" s="6"/>
    </row>
    <row r="2263" spans="14:50">
      <c r="N2263" s="6"/>
      <c r="Z2263" s="6"/>
      <c r="AL2263" s="6"/>
      <c r="AX2263" s="6"/>
    </row>
    <row r="2264" spans="14:50">
      <c r="N2264" s="6"/>
      <c r="Z2264" s="6"/>
      <c r="AL2264" s="6"/>
      <c r="AX2264" s="6"/>
    </row>
    <row r="2265" spans="14:50">
      <c r="N2265" s="6"/>
      <c r="Z2265" s="6"/>
      <c r="AL2265" s="6"/>
      <c r="AX2265" s="6"/>
    </row>
    <row r="2266" spans="14:50">
      <c r="N2266" s="6"/>
      <c r="Z2266" s="6"/>
      <c r="AL2266" s="6"/>
      <c r="AX2266" s="6"/>
    </row>
    <row r="2267" spans="14:50">
      <c r="N2267" s="6"/>
      <c r="Z2267" s="6"/>
      <c r="AL2267" s="6"/>
      <c r="AX2267" s="6"/>
    </row>
    <row r="2268" spans="14:50">
      <c r="N2268" s="6"/>
      <c r="Z2268" s="6"/>
      <c r="AL2268" s="6"/>
      <c r="AX2268" s="6"/>
    </row>
    <row r="2269" spans="14:50">
      <c r="N2269" s="6"/>
      <c r="Z2269" s="6"/>
      <c r="AL2269" s="6"/>
      <c r="AX2269" s="6"/>
    </row>
    <row r="2270" spans="14:50">
      <c r="N2270" s="6"/>
      <c r="Z2270" s="6"/>
      <c r="AL2270" s="6"/>
      <c r="AX2270" s="6"/>
    </row>
    <row r="2271" spans="14:50">
      <c r="N2271" s="6"/>
      <c r="Z2271" s="6"/>
      <c r="AL2271" s="6"/>
      <c r="AX2271" s="6"/>
    </row>
    <row r="2272" spans="14:50">
      <c r="N2272" s="6"/>
      <c r="Z2272" s="6"/>
      <c r="AL2272" s="6"/>
      <c r="AX2272" s="6"/>
    </row>
    <row r="2273" spans="14:50">
      <c r="N2273" s="6"/>
      <c r="Z2273" s="6"/>
      <c r="AL2273" s="6"/>
      <c r="AX2273" s="6"/>
    </row>
    <row r="2274" spans="14:50">
      <c r="N2274" s="6"/>
      <c r="Z2274" s="6"/>
      <c r="AL2274" s="6"/>
      <c r="AX2274" s="6"/>
    </row>
    <row r="2275" spans="14:50">
      <c r="N2275" s="6"/>
      <c r="Z2275" s="6"/>
      <c r="AL2275" s="6"/>
      <c r="AX2275" s="6"/>
    </row>
    <row r="2276" spans="14:50">
      <c r="N2276" s="6"/>
      <c r="Z2276" s="6"/>
      <c r="AL2276" s="6"/>
      <c r="AX2276" s="6"/>
    </row>
    <row r="2277" spans="14:50">
      <c r="N2277" s="6"/>
      <c r="Z2277" s="6"/>
      <c r="AL2277" s="6"/>
      <c r="AX2277" s="6"/>
    </row>
    <row r="2278" spans="14:50">
      <c r="N2278" s="6"/>
      <c r="Z2278" s="6"/>
      <c r="AL2278" s="6"/>
      <c r="AX2278" s="6"/>
    </row>
    <row r="2279" spans="14:50">
      <c r="N2279" s="6"/>
      <c r="Z2279" s="6"/>
      <c r="AL2279" s="6"/>
      <c r="AX2279" s="6"/>
    </row>
    <row r="2280" spans="14:50">
      <c r="N2280" s="6"/>
      <c r="Z2280" s="6"/>
      <c r="AL2280" s="6"/>
      <c r="AX2280" s="6"/>
    </row>
    <row r="2281" spans="14:50">
      <c r="N2281" s="6"/>
      <c r="Z2281" s="6"/>
      <c r="AL2281" s="6"/>
      <c r="AX2281" s="6"/>
    </row>
    <row r="2282" spans="14:50">
      <c r="N2282" s="6"/>
      <c r="Z2282" s="6"/>
      <c r="AL2282" s="6"/>
      <c r="AX2282" s="6"/>
    </row>
    <row r="2283" spans="14:50">
      <c r="N2283" s="6"/>
      <c r="Z2283" s="6"/>
      <c r="AL2283" s="6"/>
      <c r="AX2283" s="6"/>
    </row>
    <row r="2284" spans="14:50">
      <c r="N2284" s="6"/>
      <c r="Z2284" s="6"/>
      <c r="AL2284" s="6"/>
      <c r="AX2284" s="6"/>
    </row>
    <row r="2285" spans="14:50">
      <c r="N2285" s="6"/>
      <c r="Z2285" s="6"/>
      <c r="AL2285" s="6"/>
      <c r="AX2285" s="6"/>
    </row>
    <row r="2286" spans="14:50">
      <c r="N2286" s="6"/>
      <c r="Z2286" s="6"/>
      <c r="AL2286" s="6"/>
      <c r="AX2286" s="6"/>
    </row>
    <row r="2287" spans="14:50">
      <c r="N2287" s="6"/>
      <c r="Z2287" s="6"/>
      <c r="AL2287" s="6"/>
      <c r="AX2287" s="6"/>
    </row>
    <row r="2288" spans="14:50">
      <c r="N2288" s="6"/>
      <c r="Z2288" s="6"/>
      <c r="AL2288" s="6"/>
      <c r="AX2288" s="6"/>
    </row>
    <row r="2289" spans="14:50">
      <c r="N2289" s="6"/>
      <c r="Z2289" s="6"/>
      <c r="AL2289" s="6"/>
      <c r="AX2289" s="6"/>
    </row>
    <row r="2290" spans="14:50">
      <c r="N2290" s="6"/>
      <c r="Z2290" s="6"/>
      <c r="AL2290" s="6"/>
      <c r="AX2290" s="6"/>
    </row>
    <row r="2291" spans="14:50">
      <c r="N2291" s="6"/>
      <c r="Z2291" s="6"/>
      <c r="AL2291" s="6"/>
      <c r="AX2291" s="6"/>
    </row>
    <row r="2292" spans="14:50">
      <c r="N2292" s="6"/>
      <c r="Z2292" s="6"/>
      <c r="AL2292" s="6"/>
      <c r="AX2292" s="6"/>
    </row>
    <row r="2293" spans="14:50">
      <c r="N2293" s="6"/>
      <c r="Z2293" s="6"/>
      <c r="AL2293" s="6"/>
      <c r="AX2293" s="6"/>
    </row>
    <row r="2294" spans="14:50">
      <c r="N2294" s="6"/>
      <c r="Z2294" s="6"/>
      <c r="AL2294" s="6"/>
      <c r="AX2294" s="6"/>
    </row>
    <row r="2295" spans="14:50">
      <c r="N2295" s="6"/>
      <c r="Z2295" s="6"/>
      <c r="AL2295" s="6"/>
      <c r="AX2295" s="6"/>
    </row>
    <row r="2296" spans="14:50">
      <c r="N2296" s="6"/>
      <c r="Z2296" s="6"/>
      <c r="AL2296" s="6"/>
      <c r="AX2296" s="6"/>
    </row>
    <row r="2297" spans="14:50">
      <c r="N2297" s="6"/>
      <c r="Z2297" s="6"/>
      <c r="AL2297" s="6"/>
      <c r="AX2297" s="6"/>
    </row>
    <row r="2298" spans="14:50">
      <c r="N2298" s="6"/>
      <c r="Z2298" s="6"/>
      <c r="AL2298" s="6"/>
      <c r="AX2298" s="6"/>
    </row>
    <row r="2299" spans="14:50">
      <c r="N2299" s="6"/>
      <c r="Z2299" s="6"/>
      <c r="AL2299" s="6"/>
      <c r="AX2299" s="6"/>
    </row>
    <row r="2300" spans="14:50">
      <c r="N2300" s="6"/>
      <c r="Z2300" s="6"/>
      <c r="AL2300" s="6"/>
      <c r="AX2300" s="6"/>
    </row>
    <row r="2301" spans="14:50">
      <c r="N2301" s="6"/>
      <c r="Z2301" s="6"/>
      <c r="AL2301" s="6"/>
      <c r="AX2301" s="6"/>
    </row>
    <row r="2302" spans="14:50">
      <c r="N2302" s="6"/>
      <c r="Z2302" s="6"/>
      <c r="AL2302" s="6"/>
      <c r="AX2302" s="6"/>
    </row>
    <row r="2303" spans="14:50">
      <c r="N2303" s="6"/>
      <c r="Z2303" s="6"/>
      <c r="AL2303" s="6"/>
      <c r="AX2303" s="6"/>
    </row>
    <row r="2304" spans="14:50">
      <c r="N2304" s="6"/>
      <c r="Z2304" s="6"/>
      <c r="AL2304" s="6"/>
      <c r="AX2304" s="6"/>
    </row>
    <row r="2305" spans="14:50">
      <c r="N2305" s="6"/>
      <c r="Z2305" s="6"/>
      <c r="AL2305" s="6"/>
      <c r="AX2305" s="6"/>
    </row>
    <row r="2306" spans="14:50">
      <c r="N2306" s="6"/>
      <c r="Z2306" s="6"/>
      <c r="AL2306" s="6"/>
      <c r="AX2306" s="6"/>
    </row>
    <row r="2307" spans="14:50">
      <c r="N2307" s="6"/>
      <c r="Z2307" s="6"/>
      <c r="AL2307" s="6"/>
      <c r="AX2307" s="6"/>
    </row>
    <row r="2308" spans="14:50">
      <c r="N2308" s="6"/>
      <c r="Z2308" s="6"/>
      <c r="AL2308" s="6"/>
      <c r="AX2308" s="6"/>
    </row>
    <row r="2309" spans="14:50">
      <c r="N2309" s="6"/>
      <c r="Z2309" s="6"/>
      <c r="AL2309" s="6"/>
      <c r="AX2309" s="6"/>
    </row>
    <row r="2310" spans="14:50">
      <c r="N2310" s="6"/>
      <c r="Z2310" s="6"/>
      <c r="AL2310" s="6"/>
      <c r="AX2310" s="6"/>
    </row>
    <row r="2311" spans="14:50">
      <c r="N2311" s="6"/>
      <c r="Z2311" s="6"/>
      <c r="AL2311" s="6"/>
      <c r="AX2311" s="6"/>
    </row>
    <row r="2312" spans="14:50">
      <c r="N2312" s="6"/>
      <c r="Z2312" s="6"/>
      <c r="AL2312" s="6"/>
      <c r="AX2312" s="6"/>
    </row>
    <row r="2313" spans="14:50">
      <c r="N2313" s="6"/>
      <c r="Z2313" s="6"/>
      <c r="AL2313" s="6"/>
      <c r="AX2313" s="6"/>
    </row>
    <row r="2314" spans="14:50">
      <c r="N2314" s="6"/>
      <c r="Z2314" s="6"/>
      <c r="AL2314" s="6"/>
      <c r="AX2314" s="6"/>
    </row>
    <row r="2315" spans="14:50">
      <c r="N2315" s="6"/>
      <c r="Z2315" s="6"/>
      <c r="AL2315" s="6"/>
      <c r="AX2315" s="6"/>
    </row>
    <row r="2316" spans="14:50">
      <c r="N2316" s="6"/>
      <c r="Z2316" s="6"/>
      <c r="AL2316" s="6"/>
      <c r="AX2316" s="6"/>
    </row>
    <row r="2317" spans="14:50">
      <c r="N2317" s="6"/>
      <c r="Z2317" s="6"/>
      <c r="AL2317" s="6"/>
      <c r="AX2317" s="6"/>
    </row>
    <row r="2318" spans="14:50">
      <c r="N2318" s="6"/>
      <c r="Z2318" s="6"/>
      <c r="AL2318" s="6"/>
      <c r="AX2318" s="6"/>
    </row>
    <row r="2319" spans="14:50">
      <c r="N2319" s="6"/>
      <c r="Z2319" s="6"/>
      <c r="AL2319" s="6"/>
      <c r="AX2319" s="6"/>
    </row>
    <row r="2320" spans="14:50">
      <c r="N2320" s="6"/>
      <c r="Z2320" s="6"/>
      <c r="AL2320" s="6"/>
      <c r="AX2320" s="6"/>
    </row>
    <row r="2321" spans="14:50">
      <c r="N2321" s="6"/>
      <c r="Z2321" s="6"/>
      <c r="AL2321" s="6"/>
      <c r="AX2321" s="6"/>
    </row>
    <row r="2322" spans="14:50">
      <c r="N2322" s="6"/>
      <c r="Z2322" s="6"/>
      <c r="AL2322" s="6"/>
      <c r="AX2322" s="6"/>
    </row>
    <row r="2323" spans="14:50">
      <c r="N2323" s="6"/>
      <c r="Z2323" s="6"/>
      <c r="AL2323" s="6"/>
      <c r="AX2323" s="6"/>
    </row>
    <row r="2324" spans="14:50">
      <c r="N2324" s="6"/>
      <c r="Z2324" s="6"/>
      <c r="AL2324" s="6"/>
      <c r="AX2324" s="6"/>
    </row>
    <row r="2325" spans="14:50">
      <c r="N2325" s="6"/>
      <c r="Z2325" s="6"/>
      <c r="AL2325" s="6"/>
      <c r="AX2325" s="6"/>
    </row>
    <row r="2326" spans="14:50">
      <c r="N2326" s="6"/>
      <c r="Z2326" s="6"/>
      <c r="AL2326" s="6"/>
      <c r="AX2326" s="6"/>
    </row>
    <row r="2327" spans="14:50">
      <c r="N2327" s="6"/>
      <c r="Z2327" s="6"/>
      <c r="AL2327" s="6"/>
      <c r="AX2327" s="6"/>
    </row>
    <row r="2328" spans="14:50">
      <c r="N2328" s="6"/>
      <c r="Z2328" s="6"/>
      <c r="AL2328" s="6"/>
      <c r="AX2328" s="6"/>
    </row>
    <row r="2329" spans="14:50">
      <c r="N2329" s="6"/>
      <c r="Z2329" s="6"/>
      <c r="AL2329" s="6"/>
      <c r="AX2329" s="6"/>
    </row>
    <row r="2330" spans="14:50">
      <c r="N2330" s="6"/>
      <c r="Z2330" s="6"/>
      <c r="AL2330" s="6"/>
      <c r="AX2330" s="6"/>
    </row>
    <row r="2331" spans="14:50">
      <c r="N2331" s="6"/>
      <c r="Z2331" s="6"/>
      <c r="AL2331" s="6"/>
      <c r="AX2331" s="6"/>
    </row>
    <row r="2332" spans="14:50">
      <c r="N2332" s="6"/>
      <c r="Z2332" s="6"/>
      <c r="AL2332" s="6"/>
      <c r="AX2332" s="6"/>
    </row>
    <row r="2333" spans="14:50">
      <c r="N2333" s="6"/>
      <c r="Z2333" s="6"/>
      <c r="AL2333" s="6"/>
      <c r="AX2333" s="6"/>
    </row>
    <row r="2334" spans="14:50">
      <c r="N2334" s="6"/>
      <c r="Z2334" s="6"/>
      <c r="AL2334" s="6"/>
      <c r="AX2334" s="6"/>
    </row>
    <row r="2335" spans="14:50">
      <c r="N2335" s="6"/>
      <c r="Z2335" s="6"/>
      <c r="AL2335" s="6"/>
      <c r="AX2335" s="6"/>
    </row>
    <row r="2336" spans="14:50">
      <c r="N2336" s="6"/>
      <c r="Z2336" s="6"/>
      <c r="AL2336" s="6"/>
      <c r="AX2336" s="6"/>
    </row>
    <row r="2337" spans="14:50">
      <c r="N2337" s="6"/>
      <c r="Z2337" s="6"/>
      <c r="AL2337" s="6"/>
      <c r="AX2337" s="6"/>
    </row>
    <row r="2338" spans="14:50">
      <c r="N2338" s="6"/>
      <c r="Z2338" s="6"/>
      <c r="AL2338" s="6"/>
      <c r="AX2338" s="6"/>
    </row>
    <row r="2339" spans="14:50">
      <c r="N2339" s="6"/>
      <c r="Z2339" s="6"/>
      <c r="AL2339" s="6"/>
      <c r="AX2339" s="6"/>
    </row>
    <row r="2340" spans="14:50">
      <c r="N2340" s="6"/>
      <c r="Z2340" s="6"/>
      <c r="AL2340" s="6"/>
      <c r="AX2340" s="6"/>
    </row>
    <row r="2341" spans="14:50">
      <c r="N2341" s="6"/>
      <c r="Z2341" s="6"/>
      <c r="AL2341" s="6"/>
      <c r="AX2341" s="6"/>
    </row>
    <row r="2342" spans="14:50">
      <c r="N2342" s="6"/>
      <c r="Z2342" s="6"/>
      <c r="AL2342" s="6"/>
      <c r="AX2342" s="6"/>
    </row>
    <row r="2343" spans="14:50">
      <c r="N2343" s="6"/>
      <c r="Z2343" s="6"/>
      <c r="AL2343" s="6"/>
      <c r="AX2343" s="6"/>
    </row>
    <row r="2344" spans="14:50">
      <c r="N2344" s="6"/>
      <c r="Z2344" s="6"/>
      <c r="AL2344" s="6"/>
      <c r="AX2344" s="6"/>
    </row>
    <row r="2345" spans="14:50">
      <c r="N2345" s="6"/>
      <c r="Z2345" s="6"/>
      <c r="AL2345" s="6"/>
      <c r="AX2345" s="6"/>
    </row>
    <row r="2346" spans="14:50">
      <c r="N2346" s="6"/>
      <c r="Z2346" s="6"/>
      <c r="AL2346" s="6"/>
      <c r="AX2346" s="6"/>
    </row>
    <row r="2347" spans="14:50">
      <c r="N2347" s="6"/>
      <c r="Z2347" s="6"/>
      <c r="AL2347" s="6"/>
      <c r="AX2347" s="6"/>
    </row>
    <row r="2348" spans="14:50">
      <c r="N2348" s="6"/>
      <c r="Z2348" s="6"/>
      <c r="AL2348" s="6"/>
      <c r="AX2348" s="6"/>
    </row>
    <row r="2349" spans="14:50">
      <c r="N2349" s="6"/>
      <c r="Z2349" s="6"/>
      <c r="AL2349" s="6"/>
      <c r="AX2349" s="6"/>
    </row>
    <row r="2350" spans="14:50">
      <c r="N2350" s="6"/>
      <c r="Z2350" s="6"/>
      <c r="AL2350" s="6"/>
      <c r="AX2350" s="6"/>
    </row>
    <row r="2351" spans="14:50">
      <c r="N2351" s="6"/>
      <c r="Z2351" s="6"/>
      <c r="AL2351" s="6"/>
      <c r="AX2351" s="6"/>
    </row>
    <row r="2352" spans="14:50">
      <c r="N2352" s="6"/>
      <c r="Z2352" s="6"/>
      <c r="AL2352" s="6"/>
      <c r="AX2352" s="6"/>
    </row>
    <row r="2353" spans="14:50">
      <c r="N2353" s="6"/>
      <c r="Z2353" s="6"/>
      <c r="AL2353" s="6"/>
      <c r="AX2353" s="6"/>
    </row>
    <row r="2354" spans="14:50">
      <c r="N2354" s="6"/>
      <c r="Z2354" s="6"/>
      <c r="AL2354" s="6"/>
      <c r="AX2354" s="6"/>
    </row>
    <row r="2355" spans="14:50">
      <c r="N2355" s="6"/>
      <c r="Z2355" s="6"/>
      <c r="AL2355" s="6"/>
      <c r="AX2355" s="6"/>
    </row>
    <row r="2356" spans="14:50">
      <c r="N2356" s="6"/>
      <c r="Z2356" s="6"/>
      <c r="AL2356" s="6"/>
      <c r="AX2356" s="6"/>
    </row>
    <row r="2357" spans="14:50">
      <c r="N2357" s="6"/>
      <c r="Z2357" s="6"/>
      <c r="AL2357" s="6"/>
      <c r="AX2357" s="6"/>
    </row>
    <row r="2358" spans="14:50">
      <c r="N2358" s="6"/>
      <c r="Z2358" s="6"/>
      <c r="AL2358" s="6"/>
      <c r="AX2358" s="6"/>
    </row>
    <row r="2359" spans="14:50">
      <c r="N2359" s="6"/>
      <c r="Z2359" s="6"/>
      <c r="AL2359" s="6"/>
      <c r="AX2359" s="6"/>
    </row>
    <row r="2360" spans="14:50">
      <c r="N2360" s="6"/>
      <c r="Z2360" s="6"/>
      <c r="AL2360" s="6"/>
      <c r="AX2360" s="6"/>
    </row>
    <row r="2361" spans="14:50">
      <c r="N2361" s="6"/>
      <c r="Z2361" s="6"/>
      <c r="AL2361" s="6"/>
      <c r="AX2361" s="6"/>
    </row>
    <row r="2362" spans="14:50">
      <c r="N2362" s="6"/>
      <c r="Z2362" s="6"/>
      <c r="AL2362" s="6"/>
      <c r="AX2362" s="6"/>
    </row>
    <row r="2363" spans="14:50">
      <c r="N2363" s="6"/>
      <c r="Z2363" s="6"/>
      <c r="AL2363" s="6"/>
      <c r="AX2363" s="6"/>
    </row>
    <row r="2364" spans="14:50">
      <c r="N2364" s="6"/>
      <c r="Z2364" s="6"/>
      <c r="AL2364" s="6"/>
      <c r="AX2364" s="6"/>
    </row>
    <row r="2365" spans="14:50">
      <c r="N2365" s="6"/>
      <c r="Z2365" s="6"/>
      <c r="AL2365" s="6"/>
      <c r="AX2365" s="6"/>
    </row>
    <row r="2366" spans="14:50">
      <c r="N2366" s="6"/>
      <c r="Z2366" s="6"/>
      <c r="AL2366" s="6"/>
      <c r="AX2366" s="6"/>
    </row>
    <row r="2367" spans="14:50">
      <c r="N2367" s="6"/>
      <c r="Z2367" s="6"/>
      <c r="AL2367" s="6"/>
      <c r="AX2367" s="6"/>
    </row>
    <row r="2368" spans="14:50">
      <c r="N2368" s="6"/>
      <c r="Z2368" s="6"/>
      <c r="AL2368" s="6"/>
      <c r="AX2368" s="6"/>
    </row>
    <row r="2369" spans="14:50">
      <c r="N2369" s="6"/>
      <c r="Z2369" s="6"/>
      <c r="AL2369" s="6"/>
      <c r="AX2369" s="6"/>
    </row>
    <row r="2370" spans="14:50">
      <c r="N2370" s="6"/>
      <c r="Z2370" s="6"/>
      <c r="AL2370" s="6"/>
      <c r="AX2370" s="6"/>
    </row>
    <row r="2371" spans="14:50">
      <c r="N2371" s="6"/>
      <c r="Z2371" s="6"/>
      <c r="AL2371" s="6"/>
      <c r="AX2371" s="6"/>
    </row>
    <row r="2372" spans="14:50">
      <c r="N2372" s="6"/>
      <c r="Z2372" s="6"/>
      <c r="AL2372" s="6"/>
      <c r="AX2372" s="6"/>
    </row>
    <row r="2373" spans="14:50">
      <c r="N2373" s="6"/>
      <c r="Z2373" s="6"/>
      <c r="AL2373" s="6"/>
      <c r="AX2373" s="6"/>
    </row>
    <row r="2374" spans="14:50">
      <c r="N2374" s="6"/>
      <c r="Z2374" s="6"/>
      <c r="AL2374" s="6"/>
      <c r="AX2374" s="6"/>
    </row>
    <row r="2375" spans="14:50">
      <c r="N2375" s="6"/>
      <c r="Z2375" s="6"/>
      <c r="AL2375" s="6"/>
      <c r="AX2375" s="6"/>
    </row>
    <row r="2376" spans="14:50">
      <c r="N2376" s="6"/>
      <c r="Z2376" s="6"/>
      <c r="AL2376" s="6"/>
      <c r="AX2376" s="6"/>
    </row>
    <row r="2377" spans="14:50">
      <c r="N2377" s="6"/>
      <c r="Z2377" s="6"/>
      <c r="AL2377" s="6"/>
      <c r="AX2377" s="6"/>
    </row>
    <row r="2378" spans="14:50">
      <c r="N2378" s="6"/>
      <c r="Z2378" s="6"/>
      <c r="AL2378" s="6"/>
      <c r="AX2378" s="6"/>
    </row>
    <row r="2379" spans="14:50">
      <c r="N2379" s="6"/>
      <c r="Z2379" s="6"/>
      <c r="AL2379" s="6"/>
      <c r="AX2379" s="6"/>
    </row>
    <row r="2380" spans="14:50">
      <c r="N2380" s="6"/>
      <c r="Z2380" s="6"/>
      <c r="AL2380" s="6"/>
      <c r="AX2380" s="6"/>
    </row>
    <row r="2381" spans="14:50">
      <c r="N2381" s="6"/>
      <c r="Z2381" s="6"/>
      <c r="AL2381" s="6"/>
      <c r="AX2381" s="6"/>
    </row>
    <row r="2382" spans="14:50">
      <c r="N2382" s="6"/>
      <c r="Z2382" s="6"/>
      <c r="AL2382" s="6"/>
      <c r="AX2382" s="6"/>
    </row>
    <row r="2383" spans="14:50">
      <c r="N2383" s="6"/>
      <c r="Z2383" s="6"/>
      <c r="AL2383" s="6"/>
      <c r="AX2383" s="6"/>
    </row>
    <row r="2384" spans="14:50">
      <c r="N2384" s="6"/>
      <c r="Z2384" s="6"/>
      <c r="AL2384" s="6"/>
      <c r="AX2384" s="6"/>
    </row>
    <row r="2385" spans="14:50">
      <c r="N2385" s="6"/>
      <c r="Z2385" s="6"/>
      <c r="AL2385" s="6"/>
      <c r="AX2385" s="6"/>
    </row>
    <row r="2386" spans="14:50">
      <c r="N2386" s="6"/>
      <c r="Z2386" s="6"/>
      <c r="AL2386" s="6"/>
      <c r="AX2386" s="6"/>
    </row>
    <row r="2387" spans="14:50">
      <c r="N2387" s="6"/>
      <c r="Z2387" s="6"/>
      <c r="AL2387" s="6"/>
      <c r="AX2387" s="6"/>
    </row>
    <row r="2388" spans="14:50">
      <c r="N2388" s="6"/>
      <c r="Z2388" s="6"/>
      <c r="AL2388" s="6"/>
      <c r="AX2388" s="6"/>
    </row>
    <row r="2389" spans="14:50">
      <c r="N2389" s="6"/>
      <c r="Z2389" s="6"/>
      <c r="AL2389" s="6"/>
      <c r="AX2389" s="6"/>
    </row>
    <row r="2390" spans="14:50">
      <c r="N2390" s="6"/>
      <c r="Z2390" s="6"/>
      <c r="AL2390" s="6"/>
      <c r="AX2390" s="6"/>
    </row>
    <row r="2391" spans="14:50">
      <c r="N2391" s="6"/>
      <c r="Z2391" s="6"/>
      <c r="AL2391" s="6"/>
      <c r="AX2391" s="6"/>
    </row>
    <row r="2392" spans="14:50">
      <c r="N2392" s="6"/>
      <c r="Z2392" s="6"/>
      <c r="AL2392" s="6"/>
      <c r="AX2392" s="6"/>
    </row>
    <row r="2393" spans="14:50">
      <c r="N2393" s="6"/>
      <c r="Z2393" s="6"/>
      <c r="AL2393" s="6"/>
      <c r="AX2393" s="6"/>
    </row>
    <row r="2394" spans="14:50">
      <c r="N2394" s="6"/>
      <c r="Z2394" s="6"/>
      <c r="AL2394" s="6"/>
      <c r="AX2394" s="6"/>
    </row>
    <row r="2395" spans="14:50">
      <c r="N2395" s="6"/>
      <c r="Z2395" s="6"/>
      <c r="AL2395" s="6"/>
      <c r="AX2395" s="6"/>
    </row>
    <row r="2396" spans="14:50">
      <c r="N2396" s="6"/>
      <c r="Z2396" s="6"/>
      <c r="AL2396" s="6"/>
      <c r="AX2396" s="6"/>
    </row>
    <row r="2397" spans="14:50">
      <c r="N2397" s="6"/>
      <c r="Z2397" s="6"/>
      <c r="AL2397" s="6"/>
      <c r="AX2397" s="6"/>
    </row>
    <row r="2398" spans="14:50">
      <c r="N2398" s="6"/>
      <c r="Z2398" s="6"/>
      <c r="AL2398" s="6"/>
      <c r="AX2398" s="6"/>
    </row>
    <row r="2399" spans="14:50">
      <c r="N2399" s="6"/>
      <c r="Z2399" s="6"/>
      <c r="AL2399" s="6"/>
      <c r="AX2399" s="6"/>
    </row>
    <row r="2400" spans="14:50">
      <c r="N2400" s="6"/>
      <c r="Z2400" s="6"/>
      <c r="AL2400" s="6"/>
      <c r="AX2400" s="6"/>
    </row>
    <row r="2401" spans="14:50">
      <c r="N2401" s="6"/>
      <c r="Z2401" s="6"/>
      <c r="AL2401" s="6"/>
      <c r="AX2401" s="6"/>
    </row>
    <row r="2402" spans="14:50">
      <c r="N2402" s="6"/>
      <c r="Z2402" s="6"/>
      <c r="AL2402" s="6"/>
      <c r="AX2402" s="6"/>
    </row>
    <row r="2403" spans="14:50">
      <c r="N2403" s="6"/>
      <c r="Z2403" s="6"/>
      <c r="AL2403" s="6"/>
      <c r="AX2403" s="6"/>
    </row>
    <row r="2404" spans="14:50">
      <c r="N2404" s="6"/>
      <c r="Z2404" s="6"/>
      <c r="AL2404" s="6"/>
      <c r="AX2404" s="6"/>
    </row>
    <row r="2405" spans="14:50">
      <c r="N2405" s="6"/>
      <c r="Z2405" s="6"/>
      <c r="AL2405" s="6"/>
      <c r="AX2405" s="6"/>
    </row>
    <row r="2406" spans="14:50">
      <c r="N2406" s="6"/>
      <c r="Z2406" s="6"/>
      <c r="AL2406" s="6"/>
      <c r="AX2406" s="6"/>
    </row>
    <row r="2407" spans="14:50">
      <c r="N2407" s="6"/>
      <c r="Z2407" s="6"/>
      <c r="AL2407" s="6"/>
      <c r="AX2407" s="6"/>
    </row>
    <row r="2408" spans="14:50">
      <c r="N2408" s="6"/>
      <c r="Z2408" s="6"/>
      <c r="AL2408" s="6"/>
      <c r="AX2408" s="6"/>
    </row>
    <row r="2409" spans="14:50">
      <c r="N2409" s="6"/>
      <c r="Z2409" s="6"/>
      <c r="AL2409" s="6"/>
      <c r="AX2409" s="6"/>
    </row>
    <row r="2410" spans="14:50">
      <c r="N2410" s="6"/>
      <c r="Z2410" s="6"/>
      <c r="AL2410" s="6"/>
      <c r="AX2410" s="6"/>
    </row>
    <row r="2411" spans="14:50">
      <c r="N2411" s="6"/>
      <c r="Z2411" s="6"/>
      <c r="AL2411" s="6"/>
      <c r="AX2411" s="6"/>
    </row>
    <row r="2412" spans="14:50">
      <c r="N2412" s="6"/>
      <c r="Z2412" s="6"/>
      <c r="AL2412" s="6"/>
      <c r="AX2412" s="6"/>
    </row>
    <row r="2413" spans="14:50">
      <c r="N2413" s="6"/>
      <c r="Z2413" s="6"/>
      <c r="AL2413" s="6"/>
      <c r="AX2413" s="6"/>
    </row>
    <row r="2414" spans="14:50">
      <c r="N2414" s="6"/>
      <c r="Z2414" s="6"/>
      <c r="AL2414" s="6"/>
      <c r="AX2414" s="6"/>
    </row>
    <row r="2415" spans="14:50">
      <c r="N2415" s="6"/>
      <c r="Z2415" s="6"/>
      <c r="AL2415" s="6"/>
      <c r="AX2415" s="6"/>
    </row>
    <row r="2416" spans="14:50">
      <c r="N2416" s="6"/>
      <c r="Z2416" s="6"/>
      <c r="AL2416" s="6"/>
      <c r="AX2416" s="6"/>
    </row>
    <row r="2417" spans="14:50">
      <c r="N2417" s="6"/>
      <c r="Z2417" s="6"/>
      <c r="AL2417" s="6"/>
      <c r="AX2417" s="6"/>
    </row>
    <row r="2418" spans="14:50">
      <c r="N2418" s="6"/>
      <c r="Z2418" s="6"/>
      <c r="AL2418" s="6"/>
      <c r="AX2418" s="6"/>
    </row>
    <row r="2419" spans="14:50">
      <c r="N2419" s="6"/>
      <c r="Z2419" s="6"/>
      <c r="AL2419" s="6"/>
      <c r="AX2419" s="6"/>
    </row>
    <row r="2420" spans="14:50">
      <c r="N2420" s="6"/>
      <c r="Z2420" s="6"/>
      <c r="AL2420" s="6"/>
      <c r="AX2420" s="6"/>
    </row>
    <row r="2421" spans="14:50">
      <c r="N2421" s="6"/>
      <c r="Z2421" s="6"/>
      <c r="AL2421" s="6"/>
      <c r="AX2421" s="6"/>
    </row>
    <row r="2422" spans="14:50">
      <c r="N2422" s="6"/>
      <c r="Z2422" s="6"/>
      <c r="AL2422" s="6"/>
      <c r="AX2422" s="6"/>
    </row>
    <row r="2423" spans="14:50">
      <c r="N2423" s="6"/>
      <c r="Z2423" s="6"/>
      <c r="AL2423" s="6"/>
      <c r="AX2423" s="6"/>
    </row>
    <row r="2424" spans="14:50">
      <c r="N2424" s="6"/>
      <c r="Z2424" s="6"/>
      <c r="AL2424" s="6"/>
      <c r="AX2424" s="6"/>
    </row>
    <row r="2425" spans="14:50">
      <c r="N2425" s="6"/>
      <c r="Z2425" s="6"/>
      <c r="AL2425" s="6"/>
      <c r="AX2425" s="6"/>
    </row>
    <row r="2426" spans="14:50">
      <c r="N2426" s="6"/>
      <c r="Z2426" s="6"/>
      <c r="AL2426" s="6"/>
      <c r="AX2426" s="6"/>
    </row>
    <row r="2427" spans="14:50">
      <c r="N2427" s="6"/>
      <c r="Z2427" s="6"/>
      <c r="AL2427" s="6"/>
      <c r="AX2427" s="6"/>
    </row>
    <row r="2428" spans="14:50">
      <c r="N2428" s="6"/>
      <c r="Z2428" s="6"/>
      <c r="AL2428" s="6"/>
      <c r="AX2428" s="6"/>
    </row>
    <row r="2429" spans="14:50">
      <c r="N2429" s="6"/>
      <c r="Z2429" s="6"/>
      <c r="AL2429" s="6"/>
      <c r="AX2429" s="6"/>
    </row>
    <row r="2430" spans="14:50">
      <c r="N2430" s="6"/>
      <c r="Z2430" s="6"/>
      <c r="AL2430" s="6"/>
      <c r="AX2430" s="6"/>
    </row>
    <row r="2431" spans="14:50">
      <c r="N2431" s="6"/>
      <c r="Z2431" s="6"/>
      <c r="AL2431" s="6"/>
      <c r="AX2431" s="6"/>
    </row>
    <row r="2432" spans="14:50">
      <c r="N2432" s="6"/>
      <c r="Z2432" s="6"/>
      <c r="AL2432" s="6"/>
      <c r="AX2432" s="6"/>
    </row>
    <row r="2433" spans="14:50">
      <c r="N2433" s="6"/>
      <c r="Z2433" s="6"/>
      <c r="AL2433" s="6"/>
      <c r="AX2433" s="6"/>
    </row>
    <row r="2434" spans="14:50">
      <c r="N2434" s="6"/>
      <c r="Z2434" s="6"/>
      <c r="AL2434" s="6"/>
      <c r="AX2434" s="6"/>
    </row>
    <row r="2435" spans="14:50">
      <c r="N2435" s="6"/>
      <c r="Z2435" s="6"/>
      <c r="AL2435" s="6"/>
      <c r="AX2435" s="6"/>
    </row>
    <row r="2436" spans="14:50">
      <c r="N2436" s="6"/>
      <c r="Z2436" s="6"/>
      <c r="AL2436" s="6"/>
      <c r="AX2436" s="6"/>
    </row>
    <row r="2437" spans="14:50">
      <c r="N2437" s="6"/>
      <c r="Z2437" s="6"/>
      <c r="AL2437" s="6"/>
      <c r="AX2437" s="6"/>
    </row>
    <row r="2438" spans="14:50">
      <c r="N2438" s="6"/>
      <c r="Z2438" s="6"/>
      <c r="AL2438" s="6"/>
      <c r="AX2438" s="6"/>
    </row>
    <row r="2439" spans="14:50">
      <c r="N2439" s="6"/>
      <c r="Z2439" s="6"/>
      <c r="AL2439" s="6"/>
      <c r="AX2439" s="6"/>
    </row>
    <row r="2440" spans="14:50">
      <c r="N2440" s="6"/>
      <c r="Z2440" s="6"/>
      <c r="AL2440" s="6"/>
      <c r="AX2440" s="6"/>
    </row>
    <row r="2441" spans="14:50">
      <c r="N2441" s="6"/>
      <c r="Z2441" s="6"/>
      <c r="AL2441" s="6"/>
      <c r="AX2441" s="6"/>
    </row>
    <row r="2442" spans="14:50">
      <c r="N2442" s="6"/>
      <c r="Z2442" s="6"/>
      <c r="AL2442" s="6"/>
      <c r="AX2442" s="6"/>
    </row>
    <row r="2443" spans="14:50">
      <c r="N2443" s="6"/>
      <c r="Z2443" s="6"/>
      <c r="AL2443" s="6"/>
      <c r="AX2443" s="6"/>
    </row>
    <row r="2444" spans="14:50">
      <c r="N2444" s="6"/>
      <c r="Z2444" s="6"/>
      <c r="AL2444" s="6"/>
      <c r="AX2444" s="6"/>
    </row>
    <row r="2445" spans="14:50">
      <c r="N2445" s="6"/>
      <c r="Z2445" s="6"/>
      <c r="AL2445" s="6"/>
      <c r="AX2445" s="6"/>
    </row>
    <row r="2446" spans="14:50">
      <c r="N2446" s="6"/>
      <c r="Z2446" s="6"/>
      <c r="AL2446" s="6"/>
      <c r="AX2446" s="6"/>
    </row>
    <row r="2447" spans="14:50">
      <c r="N2447" s="6"/>
      <c r="Z2447" s="6"/>
      <c r="AL2447" s="6"/>
      <c r="AX2447" s="6"/>
    </row>
    <row r="2448" spans="14:50">
      <c r="N2448" s="6"/>
      <c r="Z2448" s="6"/>
      <c r="AL2448" s="6"/>
      <c r="AX2448" s="6"/>
    </row>
    <row r="2449" spans="14:50">
      <c r="N2449" s="6"/>
      <c r="Z2449" s="6"/>
      <c r="AL2449" s="6"/>
      <c r="AX2449" s="6"/>
    </row>
    <row r="2450" spans="14:50">
      <c r="N2450" s="6"/>
      <c r="Z2450" s="6"/>
      <c r="AL2450" s="6"/>
      <c r="AX2450" s="6"/>
    </row>
    <row r="2451" spans="14:50">
      <c r="N2451" s="6"/>
      <c r="Z2451" s="6"/>
      <c r="AL2451" s="6"/>
      <c r="AX2451" s="6"/>
    </row>
    <row r="2452" spans="14:50">
      <c r="N2452" s="6"/>
      <c r="Z2452" s="6"/>
      <c r="AL2452" s="6"/>
      <c r="AX2452" s="6"/>
    </row>
    <row r="2453" spans="14:50">
      <c r="N2453" s="6"/>
      <c r="Z2453" s="6"/>
      <c r="AL2453" s="6"/>
      <c r="AX2453" s="6"/>
    </row>
    <row r="2454" spans="14:50">
      <c r="N2454" s="6"/>
      <c r="Z2454" s="6"/>
      <c r="AL2454" s="6"/>
      <c r="AX2454" s="6"/>
    </row>
    <row r="2455" spans="14:50">
      <c r="N2455" s="6"/>
      <c r="Z2455" s="6"/>
      <c r="AL2455" s="6"/>
      <c r="AX2455" s="6"/>
    </row>
    <row r="2456" spans="14:50">
      <c r="N2456" s="6"/>
      <c r="Z2456" s="6"/>
      <c r="AL2456" s="6"/>
      <c r="AX2456" s="6"/>
    </row>
    <row r="2457" spans="14:50">
      <c r="N2457" s="6"/>
      <c r="Z2457" s="6"/>
      <c r="AL2457" s="6"/>
      <c r="AX2457" s="6"/>
    </row>
    <row r="2458" spans="14:50">
      <c r="N2458" s="6"/>
      <c r="Z2458" s="6"/>
      <c r="AL2458" s="6"/>
      <c r="AX2458" s="6"/>
    </row>
    <row r="2459" spans="14:50">
      <c r="N2459" s="6"/>
      <c r="Z2459" s="6"/>
      <c r="AL2459" s="6"/>
      <c r="AX2459" s="6"/>
    </row>
    <row r="2460" spans="14:50">
      <c r="N2460" s="6"/>
      <c r="Z2460" s="6"/>
      <c r="AL2460" s="6"/>
      <c r="AX2460" s="6"/>
    </row>
    <row r="2461" spans="14:50">
      <c r="N2461" s="6"/>
      <c r="Z2461" s="6"/>
      <c r="AL2461" s="6"/>
      <c r="AX2461" s="6"/>
    </row>
    <row r="2462" spans="14:50">
      <c r="N2462" s="6"/>
      <c r="Z2462" s="6"/>
      <c r="AL2462" s="6"/>
      <c r="AX2462" s="6"/>
    </row>
    <row r="2463" spans="14:50">
      <c r="N2463" s="6"/>
      <c r="Z2463" s="6"/>
      <c r="AL2463" s="6"/>
      <c r="AX2463" s="6"/>
    </row>
    <row r="2464" spans="14:50">
      <c r="N2464" s="6"/>
      <c r="Z2464" s="6"/>
      <c r="AL2464" s="6"/>
      <c r="AX2464" s="6"/>
    </row>
    <row r="2465" spans="14:50">
      <c r="N2465" s="6"/>
      <c r="Z2465" s="6"/>
      <c r="AL2465" s="6"/>
      <c r="AX2465" s="6"/>
    </row>
    <row r="2466" spans="14:50">
      <c r="N2466" s="6"/>
      <c r="Z2466" s="6"/>
      <c r="AL2466" s="6"/>
      <c r="AX2466" s="6"/>
    </row>
    <row r="2467" spans="14:50">
      <c r="N2467" s="6"/>
      <c r="Z2467" s="6"/>
      <c r="AL2467" s="6"/>
      <c r="AX2467" s="6"/>
    </row>
    <row r="2468" spans="14:50">
      <c r="N2468" s="6"/>
      <c r="Z2468" s="6"/>
      <c r="AL2468" s="6"/>
      <c r="AX2468" s="6"/>
    </row>
    <row r="2469" spans="14:50">
      <c r="N2469" s="6"/>
      <c r="Z2469" s="6"/>
      <c r="AL2469" s="6"/>
      <c r="AX2469" s="6"/>
    </row>
    <row r="2470" spans="14:50">
      <c r="N2470" s="6"/>
      <c r="Z2470" s="6"/>
      <c r="AL2470" s="6"/>
      <c r="AX2470" s="6"/>
    </row>
    <row r="2471" spans="14:50">
      <c r="N2471" s="6"/>
      <c r="Z2471" s="6"/>
      <c r="AL2471" s="6"/>
      <c r="AX2471" s="6"/>
    </row>
    <row r="2472" spans="14:50">
      <c r="N2472" s="6"/>
      <c r="Z2472" s="6"/>
      <c r="AL2472" s="6"/>
      <c r="AX2472" s="6"/>
    </row>
    <row r="2473" spans="14:50">
      <c r="N2473" s="6"/>
      <c r="Z2473" s="6"/>
      <c r="AL2473" s="6"/>
      <c r="AX2473" s="6"/>
    </row>
    <row r="2474" spans="14:50">
      <c r="N2474" s="6"/>
      <c r="Z2474" s="6"/>
      <c r="AL2474" s="6"/>
      <c r="AX2474" s="6"/>
    </row>
    <row r="2475" spans="14:50">
      <c r="N2475" s="6"/>
      <c r="Z2475" s="6"/>
      <c r="AL2475" s="6"/>
      <c r="AX2475" s="6"/>
    </row>
    <row r="2476" spans="14:50">
      <c r="N2476" s="6"/>
      <c r="Z2476" s="6"/>
      <c r="AL2476" s="6"/>
      <c r="AX2476" s="6"/>
    </row>
    <row r="2477" spans="14:50">
      <c r="N2477" s="6"/>
      <c r="Z2477" s="6"/>
      <c r="AL2477" s="6"/>
      <c r="AX2477" s="6"/>
    </row>
    <row r="2478" spans="14:50">
      <c r="N2478" s="6"/>
      <c r="Z2478" s="6"/>
      <c r="AL2478" s="6"/>
      <c r="AX2478" s="6"/>
    </row>
    <row r="2479" spans="14:50">
      <c r="N2479" s="6"/>
      <c r="Z2479" s="6"/>
      <c r="AL2479" s="6"/>
      <c r="AX2479" s="6"/>
    </row>
    <row r="2480" spans="14:50">
      <c r="N2480" s="6"/>
      <c r="Z2480" s="6"/>
      <c r="AL2480" s="6"/>
      <c r="AX2480" s="6"/>
    </row>
    <row r="2481" spans="14:50">
      <c r="N2481" s="6"/>
      <c r="Z2481" s="6"/>
      <c r="AL2481" s="6"/>
      <c r="AX2481" s="6"/>
    </row>
    <row r="2482" spans="14:50">
      <c r="N2482" s="6"/>
      <c r="Z2482" s="6"/>
      <c r="AL2482" s="6"/>
      <c r="AX2482" s="6"/>
    </row>
    <row r="2483" spans="14:50">
      <c r="N2483" s="6"/>
      <c r="Z2483" s="6"/>
      <c r="AL2483" s="6"/>
      <c r="AX2483" s="6"/>
    </row>
    <row r="2484" spans="14:50">
      <c r="N2484" s="6"/>
      <c r="Z2484" s="6"/>
      <c r="AL2484" s="6"/>
      <c r="AX2484" s="6"/>
    </row>
    <row r="2485" spans="14:50">
      <c r="N2485" s="6"/>
      <c r="Z2485" s="6"/>
      <c r="AL2485" s="6"/>
      <c r="AX2485" s="6"/>
    </row>
    <row r="2486" spans="14:50">
      <c r="N2486" s="6"/>
      <c r="Z2486" s="6"/>
      <c r="AL2486" s="6"/>
      <c r="AX2486" s="6"/>
    </row>
    <row r="2487" spans="14:50">
      <c r="N2487" s="6"/>
      <c r="Z2487" s="6"/>
      <c r="AL2487" s="6"/>
      <c r="AX2487" s="6"/>
    </row>
    <row r="2488" spans="14:50">
      <c r="N2488" s="6"/>
      <c r="Z2488" s="6"/>
      <c r="AL2488" s="6"/>
      <c r="AX2488" s="6"/>
    </row>
    <row r="2489" spans="14:50">
      <c r="N2489" s="6"/>
      <c r="Z2489" s="6"/>
      <c r="AL2489" s="6"/>
      <c r="AX2489" s="6"/>
    </row>
    <row r="2490" spans="14:50">
      <c r="N2490" s="6"/>
      <c r="Z2490" s="6"/>
      <c r="AL2490" s="6"/>
      <c r="AX2490" s="6"/>
    </row>
    <row r="2491" spans="14:50">
      <c r="N2491" s="6"/>
      <c r="Z2491" s="6"/>
      <c r="AL2491" s="6"/>
      <c r="AX2491" s="6"/>
    </row>
    <row r="2492" spans="14:50">
      <c r="N2492" s="6"/>
      <c r="Z2492" s="6"/>
      <c r="AL2492" s="6"/>
      <c r="AX2492" s="6"/>
    </row>
    <row r="2493" spans="14:50">
      <c r="N2493" s="6"/>
      <c r="Z2493" s="6"/>
      <c r="AL2493" s="6"/>
      <c r="AX2493" s="6"/>
    </row>
    <row r="2494" spans="14:50">
      <c r="N2494" s="6"/>
      <c r="Z2494" s="6"/>
      <c r="AL2494" s="6"/>
      <c r="AX2494" s="6"/>
    </row>
    <row r="2495" spans="14:50">
      <c r="N2495" s="6"/>
      <c r="Z2495" s="6"/>
      <c r="AL2495" s="6"/>
      <c r="AX2495" s="6"/>
    </row>
    <row r="2496" spans="14:50">
      <c r="N2496" s="6"/>
      <c r="Z2496" s="6"/>
      <c r="AL2496" s="6"/>
      <c r="AX2496" s="6"/>
    </row>
    <row r="2497" spans="14:50">
      <c r="N2497" s="6"/>
      <c r="Z2497" s="6"/>
      <c r="AL2497" s="6"/>
      <c r="AX2497" s="6"/>
    </row>
    <row r="2498" spans="14:50">
      <c r="N2498" s="6"/>
      <c r="Z2498" s="6"/>
      <c r="AL2498" s="6"/>
      <c r="AX2498" s="6"/>
    </row>
    <row r="2499" spans="14:50">
      <c r="N2499" s="6"/>
      <c r="Z2499" s="6"/>
      <c r="AL2499" s="6"/>
      <c r="AX2499" s="6"/>
    </row>
    <row r="2500" spans="14:50">
      <c r="N2500" s="6"/>
      <c r="Z2500" s="6"/>
      <c r="AL2500" s="6"/>
      <c r="AX2500" s="6"/>
    </row>
    <row r="2501" spans="14:50">
      <c r="N2501" s="6"/>
      <c r="Z2501" s="6"/>
      <c r="AL2501" s="6"/>
      <c r="AX2501" s="6"/>
    </row>
    <row r="2502" spans="14:50">
      <c r="N2502" s="6"/>
      <c r="Z2502" s="6"/>
      <c r="AL2502" s="6"/>
      <c r="AX2502" s="6"/>
    </row>
    <row r="2503" spans="14:50">
      <c r="N2503" s="6"/>
      <c r="Z2503" s="6"/>
      <c r="AL2503" s="6"/>
      <c r="AX2503" s="6"/>
    </row>
    <row r="2504" spans="14:50">
      <c r="N2504" s="6"/>
      <c r="Z2504" s="6"/>
      <c r="AL2504" s="6"/>
      <c r="AX2504" s="6"/>
    </row>
    <row r="2505" spans="14:50">
      <c r="N2505" s="6"/>
      <c r="Z2505" s="6"/>
      <c r="AL2505" s="6"/>
      <c r="AX2505" s="6"/>
    </row>
    <row r="2506" spans="14:50">
      <c r="N2506" s="6"/>
      <c r="Z2506" s="6"/>
      <c r="AL2506" s="6"/>
      <c r="AX2506" s="6"/>
    </row>
    <row r="2507" spans="14:50">
      <c r="N2507" s="6"/>
      <c r="Z2507" s="6"/>
      <c r="AL2507" s="6"/>
      <c r="AX2507" s="6"/>
    </row>
    <row r="2508" spans="14:50">
      <c r="N2508" s="6"/>
      <c r="Z2508" s="6"/>
      <c r="AL2508" s="6"/>
      <c r="AX2508" s="6"/>
    </row>
    <row r="2509" spans="14:50">
      <c r="N2509" s="6"/>
      <c r="Z2509" s="6"/>
      <c r="AL2509" s="6"/>
      <c r="AX2509" s="6"/>
    </row>
    <row r="2510" spans="14:50">
      <c r="N2510" s="6"/>
      <c r="Z2510" s="6"/>
      <c r="AL2510" s="6"/>
      <c r="AX2510" s="6"/>
    </row>
    <row r="2511" spans="14:50">
      <c r="N2511" s="6"/>
      <c r="Z2511" s="6"/>
      <c r="AL2511" s="6"/>
      <c r="AX2511" s="6"/>
    </row>
    <row r="2512" spans="14:50">
      <c r="N2512" s="6"/>
      <c r="Z2512" s="6"/>
      <c r="AL2512" s="6"/>
      <c r="AX2512" s="6"/>
    </row>
    <row r="2513" spans="14:50">
      <c r="N2513" s="6"/>
      <c r="Z2513" s="6"/>
      <c r="AL2513" s="6"/>
      <c r="AX2513" s="6"/>
    </row>
    <row r="2514" spans="14:50">
      <c r="N2514" s="6"/>
      <c r="Z2514" s="6"/>
      <c r="AL2514" s="6"/>
      <c r="AX2514" s="6"/>
    </row>
    <row r="2515" spans="14:50">
      <c r="N2515" s="6"/>
      <c r="Z2515" s="6"/>
      <c r="AL2515" s="6"/>
      <c r="AX2515" s="6"/>
    </row>
    <row r="2516" spans="14:50">
      <c r="N2516" s="6"/>
      <c r="Z2516" s="6"/>
      <c r="AL2516" s="6"/>
      <c r="AX2516" s="6"/>
    </row>
    <row r="2517" spans="14:50">
      <c r="N2517" s="6"/>
      <c r="Z2517" s="6"/>
      <c r="AL2517" s="6"/>
      <c r="AX2517" s="6"/>
    </row>
    <row r="2518" spans="14:50">
      <c r="N2518" s="6"/>
      <c r="Z2518" s="6"/>
      <c r="AL2518" s="6"/>
      <c r="AX2518" s="6"/>
    </row>
    <row r="2519" spans="14:50">
      <c r="N2519" s="6"/>
      <c r="Z2519" s="6"/>
      <c r="AL2519" s="6"/>
      <c r="AX2519" s="6"/>
    </row>
    <row r="2520" spans="14:50">
      <c r="N2520" s="6"/>
      <c r="Z2520" s="6"/>
      <c r="AL2520" s="6"/>
      <c r="AX2520" s="6"/>
    </row>
    <row r="2521" spans="14:50">
      <c r="N2521" s="6"/>
      <c r="Z2521" s="6"/>
      <c r="AL2521" s="6"/>
      <c r="AX2521" s="6"/>
    </row>
    <row r="2522" spans="14:50">
      <c r="N2522" s="6"/>
      <c r="Z2522" s="6"/>
      <c r="AL2522" s="6"/>
      <c r="AX2522" s="6"/>
    </row>
    <row r="2523" spans="14:50">
      <c r="N2523" s="6"/>
      <c r="Z2523" s="6"/>
      <c r="AL2523" s="6"/>
      <c r="AX2523" s="6"/>
    </row>
    <row r="2524" spans="14:50">
      <c r="N2524" s="6"/>
      <c r="Z2524" s="6"/>
      <c r="AL2524" s="6"/>
      <c r="AX2524" s="6"/>
    </row>
    <row r="2525" spans="14:50">
      <c r="N2525" s="6"/>
      <c r="Z2525" s="6"/>
      <c r="AL2525" s="6"/>
      <c r="AX2525" s="6"/>
    </row>
    <row r="2526" spans="14:50">
      <c r="N2526" s="6"/>
      <c r="Z2526" s="6"/>
      <c r="AL2526" s="6"/>
      <c r="AX2526" s="6"/>
    </row>
    <row r="2527" spans="14:50">
      <c r="N2527" s="6"/>
      <c r="Z2527" s="6"/>
      <c r="AL2527" s="6"/>
      <c r="AX2527" s="6"/>
    </row>
    <row r="2528" spans="14:50">
      <c r="N2528" s="6"/>
      <c r="Z2528" s="6"/>
      <c r="AL2528" s="6"/>
      <c r="AX2528" s="6"/>
    </row>
    <row r="2529" spans="14:50">
      <c r="N2529" s="6"/>
      <c r="Z2529" s="6"/>
      <c r="AL2529" s="6"/>
      <c r="AX2529" s="6"/>
    </row>
    <row r="2530" spans="14:50">
      <c r="N2530" s="6"/>
      <c r="Z2530" s="6"/>
      <c r="AL2530" s="6"/>
      <c r="AX2530" s="6"/>
    </row>
    <row r="2531" spans="14:50">
      <c r="N2531" s="6"/>
      <c r="Z2531" s="6"/>
      <c r="AL2531" s="6"/>
      <c r="AX2531" s="6"/>
    </row>
    <row r="2532" spans="14:50">
      <c r="N2532" s="6"/>
      <c r="Z2532" s="6"/>
      <c r="AL2532" s="6"/>
      <c r="AX2532" s="6"/>
    </row>
    <row r="2533" spans="14:50">
      <c r="N2533" s="6"/>
      <c r="Z2533" s="6"/>
      <c r="AL2533" s="6"/>
      <c r="AX2533" s="6"/>
    </row>
    <row r="2534" spans="14:50">
      <c r="N2534" s="6"/>
      <c r="Z2534" s="6"/>
      <c r="AL2534" s="6"/>
      <c r="AX2534" s="6"/>
    </row>
    <row r="2535" spans="14:50">
      <c r="N2535" s="6"/>
      <c r="Z2535" s="6"/>
      <c r="AL2535" s="6"/>
      <c r="AX2535" s="6"/>
    </row>
    <row r="2536" spans="14:50">
      <c r="N2536" s="6"/>
      <c r="Z2536" s="6"/>
      <c r="AL2536" s="6"/>
      <c r="AX2536" s="6"/>
    </row>
    <row r="2537" spans="14:50">
      <c r="N2537" s="6"/>
      <c r="Z2537" s="6"/>
      <c r="AL2537" s="6"/>
      <c r="AX2537" s="6"/>
    </row>
    <row r="2538" spans="14:50">
      <c r="N2538" s="6"/>
      <c r="Z2538" s="6"/>
      <c r="AL2538" s="6"/>
      <c r="AX2538" s="6"/>
    </row>
    <row r="2539" spans="14:50">
      <c r="N2539" s="6"/>
      <c r="Z2539" s="6"/>
      <c r="AL2539" s="6"/>
      <c r="AX2539" s="6"/>
    </row>
    <row r="2540" spans="14:50">
      <c r="N2540" s="6"/>
      <c r="Z2540" s="6"/>
      <c r="AL2540" s="6"/>
      <c r="AX2540" s="6"/>
    </row>
    <row r="2541" spans="14:50">
      <c r="N2541" s="6"/>
      <c r="Z2541" s="6"/>
      <c r="AL2541" s="6"/>
      <c r="AX2541" s="6"/>
    </row>
    <row r="2542" spans="14:50">
      <c r="N2542" s="6"/>
      <c r="Z2542" s="6"/>
      <c r="AL2542" s="6"/>
      <c r="AX2542" s="6"/>
    </row>
    <row r="2543" spans="14:50">
      <c r="N2543" s="6"/>
      <c r="Z2543" s="6"/>
      <c r="AL2543" s="6"/>
      <c r="AX2543" s="6"/>
    </row>
    <row r="2544" spans="14:50">
      <c r="N2544" s="6"/>
      <c r="Z2544" s="6"/>
      <c r="AL2544" s="6"/>
      <c r="AX2544" s="6"/>
    </row>
    <row r="2545" spans="14:50">
      <c r="N2545" s="6"/>
      <c r="Z2545" s="6"/>
      <c r="AL2545" s="6"/>
      <c r="AX2545" s="6"/>
    </row>
    <row r="2546" spans="14:50">
      <c r="N2546" s="6"/>
      <c r="Z2546" s="6"/>
      <c r="AL2546" s="6"/>
      <c r="AX2546" s="6"/>
    </row>
    <row r="2547" spans="14:50">
      <c r="N2547" s="6"/>
      <c r="Z2547" s="6"/>
      <c r="AL2547" s="6"/>
      <c r="AX2547" s="6"/>
    </row>
    <row r="2548" spans="14:50">
      <c r="N2548" s="6"/>
      <c r="Z2548" s="6"/>
      <c r="AL2548" s="6"/>
      <c r="AX2548" s="6"/>
    </row>
    <row r="2549" spans="14:50">
      <c r="N2549" s="6"/>
      <c r="Z2549" s="6"/>
      <c r="AL2549" s="6"/>
      <c r="AX2549" s="6"/>
    </row>
    <row r="2550" spans="14:50">
      <c r="N2550" s="6"/>
      <c r="Z2550" s="6"/>
      <c r="AL2550" s="6"/>
      <c r="AX2550" s="6"/>
    </row>
    <row r="2551" spans="14:50">
      <c r="N2551" s="6"/>
      <c r="Z2551" s="6"/>
      <c r="AL2551" s="6"/>
      <c r="AX2551" s="6"/>
    </row>
    <row r="2552" spans="14:50">
      <c r="N2552" s="6"/>
      <c r="Z2552" s="6"/>
      <c r="AL2552" s="6"/>
      <c r="AX2552" s="6"/>
    </row>
    <row r="2553" spans="14:50">
      <c r="N2553" s="6"/>
      <c r="Z2553" s="6"/>
      <c r="AL2553" s="6"/>
      <c r="AX2553" s="6"/>
    </row>
    <row r="2554" spans="14:50">
      <c r="N2554" s="6"/>
      <c r="Z2554" s="6"/>
      <c r="AL2554" s="6"/>
      <c r="AX2554" s="6"/>
    </row>
    <row r="2555" spans="14:50">
      <c r="N2555" s="6"/>
      <c r="Z2555" s="6"/>
      <c r="AL2555" s="6"/>
      <c r="AX2555" s="6"/>
    </row>
    <row r="2556" spans="14:50">
      <c r="N2556" s="6"/>
      <c r="Z2556" s="6"/>
      <c r="AL2556" s="6"/>
      <c r="AX2556" s="6"/>
    </row>
    <row r="2557" spans="14:50">
      <c r="N2557" s="6"/>
      <c r="Z2557" s="6"/>
      <c r="AL2557" s="6"/>
      <c r="AX2557" s="6"/>
    </row>
    <row r="2558" spans="14:50">
      <c r="N2558" s="6"/>
      <c r="Z2558" s="6"/>
      <c r="AL2558" s="6"/>
      <c r="AX2558" s="6"/>
    </row>
    <row r="2559" spans="14:50">
      <c r="N2559" s="6"/>
      <c r="Z2559" s="6"/>
      <c r="AL2559" s="6"/>
      <c r="AX2559" s="6"/>
    </row>
    <row r="2560" spans="14:50">
      <c r="N2560" s="6"/>
      <c r="Z2560" s="6"/>
      <c r="AL2560" s="6"/>
      <c r="AX2560" s="6"/>
    </row>
    <row r="2561" spans="14:50">
      <c r="N2561" s="6"/>
      <c r="Z2561" s="6"/>
      <c r="AL2561" s="6"/>
      <c r="AX2561" s="6"/>
    </row>
    <row r="2562" spans="14:50">
      <c r="N2562" s="6"/>
      <c r="Z2562" s="6"/>
      <c r="AL2562" s="6"/>
      <c r="AX2562" s="6"/>
    </row>
    <row r="2563" spans="14:50">
      <c r="N2563" s="6"/>
      <c r="Z2563" s="6"/>
      <c r="AL2563" s="6"/>
      <c r="AX2563" s="6"/>
    </row>
    <row r="2564" spans="14:50">
      <c r="N2564" s="6"/>
      <c r="Z2564" s="6"/>
      <c r="AL2564" s="6"/>
      <c r="AX2564" s="6"/>
    </row>
    <row r="2565" spans="14:50">
      <c r="N2565" s="6"/>
      <c r="Z2565" s="6"/>
      <c r="AL2565" s="6"/>
      <c r="AX2565" s="6"/>
    </row>
    <row r="2566" spans="14:50">
      <c r="N2566" s="6"/>
      <c r="Z2566" s="6"/>
      <c r="AL2566" s="6"/>
      <c r="AX2566" s="6"/>
    </row>
    <row r="2567" spans="14:50">
      <c r="N2567" s="6"/>
      <c r="Z2567" s="6"/>
      <c r="AL2567" s="6"/>
      <c r="AX2567" s="6"/>
    </row>
    <row r="2568" spans="14:50">
      <c r="N2568" s="6"/>
      <c r="Z2568" s="6"/>
      <c r="AL2568" s="6"/>
      <c r="AX2568" s="6"/>
    </row>
    <row r="2569" spans="14:50">
      <c r="N2569" s="6"/>
      <c r="Z2569" s="6"/>
      <c r="AL2569" s="6"/>
      <c r="AX2569" s="6"/>
    </row>
    <row r="2570" spans="14:50">
      <c r="N2570" s="6"/>
      <c r="Z2570" s="6"/>
      <c r="AL2570" s="6"/>
      <c r="AX2570" s="6"/>
    </row>
    <row r="2571" spans="14:50">
      <c r="N2571" s="6"/>
      <c r="Z2571" s="6"/>
      <c r="AL2571" s="6"/>
      <c r="AX2571" s="6"/>
    </row>
    <row r="2572" spans="14:50">
      <c r="N2572" s="6"/>
      <c r="Z2572" s="6"/>
      <c r="AL2572" s="6"/>
      <c r="AX2572" s="6"/>
    </row>
    <row r="2573" spans="14:50">
      <c r="N2573" s="6"/>
      <c r="Z2573" s="6"/>
      <c r="AL2573" s="6"/>
      <c r="AX2573" s="6"/>
    </row>
    <row r="2574" spans="14:50">
      <c r="N2574" s="6"/>
      <c r="Z2574" s="6"/>
      <c r="AL2574" s="6"/>
      <c r="AX2574" s="6"/>
    </row>
    <row r="2575" spans="14:50">
      <c r="N2575" s="6"/>
      <c r="Z2575" s="6"/>
      <c r="AL2575" s="6"/>
      <c r="AX2575" s="6"/>
    </row>
    <row r="2576" spans="14:50">
      <c r="N2576" s="6"/>
      <c r="Z2576" s="6"/>
      <c r="AL2576" s="6"/>
      <c r="AX2576" s="6"/>
    </row>
    <row r="2577" spans="14:50">
      <c r="N2577" s="6"/>
      <c r="Z2577" s="6"/>
      <c r="AL2577" s="6"/>
      <c r="AX2577" s="6"/>
    </row>
    <row r="2578" spans="14:50">
      <c r="N2578" s="6"/>
      <c r="Z2578" s="6"/>
      <c r="AL2578" s="6"/>
      <c r="AX2578" s="6"/>
    </row>
    <row r="2579" spans="14:50">
      <c r="N2579" s="6"/>
      <c r="Z2579" s="6"/>
      <c r="AL2579" s="6"/>
      <c r="AX2579" s="6"/>
    </row>
    <row r="2580" spans="14:50">
      <c r="N2580" s="6"/>
      <c r="Z2580" s="6"/>
      <c r="AL2580" s="6"/>
      <c r="AX2580" s="6"/>
    </row>
    <row r="2581" spans="14:50">
      <c r="N2581" s="6"/>
      <c r="Z2581" s="6"/>
      <c r="AL2581" s="6"/>
      <c r="AX2581" s="6"/>
    </row>
    <row r="2582" spans="14:50">
      <c r="N2582" s="6"/>
      <c r="Z2582" s="6"/>
      <c r="AL2582" s="6"/>
      <c r="AX2582" s="6"/>
    </row>
    <row r="2583" spans="14:50">
      <c r="N2583" s="6"/>
      <c r="Z2583" s="6"/>
      <c r="AL2583" s="6"/>
      <c r="AX2583" s="6"/>
    </row>
    <row r="2584" spans="14:50">
      <c r="N2584" s="6"/>
      <c r="Z2584" s="6"/>
      <c r="AL2584" s="6"/>
      <c r="AX2584" s="6"/>
    </row>
    <row r="2585" spans="14:50">
      <c r="N2585" s="6"/>
      <c r="Z2585" s="6"/>
      <c r="AL2585" s="6"/>
      <c r="AX2585" s="6"/>
    </row>
    <row r="2586" spans="14:50">
      <c r="N2586" s="6"/>
      <c r="Z2586" s="6"/>
      <c r="AL2586" s="6"/>
      <c r="AX2586" s="6"/>
    </row>
    <row r="2587" spans="14:50">
      <c r="N2587" s="6"/>
      <c r="Z2587" s="6"/>
      <c r="AL2587" s="6"/>
      <c r="AX2587" s="6"/>
    </row>
    <row r="2588" spans="14:50">
      <c r="N2588" s="6"/>
      <c r="Z2588" s="6"/>
      <c r="AL2588" s="6"/>
      <c r="AX2588" s="6"/>
    </row>
    <row r="2589" spans="14:50">
      <c r="N2589" s="6"/>
      <c r="Z2589" s="6"/>
      <c r="AL2589" s="6"/>
      <c r="AX2589" s="6"/>
    </row>
    <row r="2590" spans="14:50">
      <c r="N2590" s="6"/>
      <c r="Z2590" s="6"/>
      <c r="AL2590" s="6"/>
      <c r="AX2590" s="6"/>
    </row>
    <row r="2591" spans="14:50">
      <c r="N2591" s="6"/>
      <c r="Z2591" s="6"/>
      <c r="AL2591" s="6"/>
      <c r="AX2591" s="6"/>
    </row>
    <row r="2592" spans="14:50">
      <c r="N2592" s="6"/>
      <c r="Z2592" s="6"/>
      <c r="AL2592" s="6"/>
      <c r="AX2592" s="6"/>
    </row>
    <row r="2593" spans="14:50">
      <c r="N2593" s="6"/>
      <c r="Z2593" s="6"/>
      <c r="AL2593" s="6"/>
      <c r="AX2593" s="6"/>
    </row>
    <row r="2594" spans="14:50">
      <c r="N2594" s="6"/>
      <c r="Z2594" s="6"/>
      <c r="AL2594" s="6"/>
      <c r="AX2594" s="6"/>
    </row>
    <row r="2595" spans="14:50">
      <c r="N2595" s="6"/>
      <c r="Z2595" s="6"/>
      <c r="AL2595" s="6"/>
      <c r="AX2595" s="6"/>
    </row>
    <row r="2596" spans="14:50">
      <c r="N2596" s="6"/>
      <c r="Z2596" s="6"/>
      <c r="AL2596" s="6"/>
      <c r="AX2596" s="6"/>
    </row>
    <row r="2597" spans="14:50">
      <c r="N2597" s="6"/>
      <c r="Z2597" s="6"/>
      <c r="AL2597" s="6"/>
      <c r="AX2597" s="6"/>
    </row>
    <row r="2598" spans="14:50">
      <c r="N2598" s="6"/>
      <c r="Z2598" s="6"/>
      <c r="AL2598" s="6"/>
      <c r="AX2598" s="6"/>
    </row>
    <row r="2599" spans="14:50">
      <c r="N2599" s="6"/>
      <c r="Z2599" s="6"/>
      <c r="AL2599" s="6"/>
      <c r="AX2599" s="6"/>
    </row>
    <row r="2600" spans="14:50">
      <c r="N2600" s="6"/>
      <c r="Z2600" s="6"/>
      <c r="AL2600" s="6"/>
      <c r="AX2600" s="6"/>
    </row>
    <row r="2601" spans="14:50">
      <c r="N2601" s="6"/>
      <c r="Z2601" s="6"/>
      <c r="AL2601" s="6"/>
      <c r="AX2601" s="6"/>
    </row>
    <row r="2602" spans="14:50">
      <c r="N2602" s="6"/>
      <c r="Z2602" s="6"/>
      <c r="AL2602" s="6"/>
      <c r="AX2602" s="6"/>
    </row>
    <row r="2603" spans="14:50">
      <c r="N2603" s="6"/>
      <c r="Z2603" s="6"/>
      <c r="AL2603" s="6"/>
      <c r="AX2603" s="6"/>
    </row>
    <row r="2604" spans="14:50">
      <c r="N2604" s="6"/>
      <c r="Z2604" s="6"/>
      <c r="AL2604" s="6"/>
      <c r="AX2604" s="6"/>
    </row>
    <row r="2605" spans="14:50">
      <c r="N2605" s="6"/>
      <c r="Z2605" s="6"/>
      <c r="AL2605" s="6"/>
      <c r="AX2605" s="6"/>
    </row>
    <row r="2606" spans="14:50">
      <c r="N2606" s="6"/>
      <c r="Z2606" s="6"/>
      <c r="AL2606" s="6"/>
      <c r="AX2606" s="6"/>
    </row>
    <row r="2607" spans="14:50">
      <c r="N2607" s="6"/>
      <c r="Z2607" s="6"/>
      <c r="AL2607" s="6"/>
      <c r="AX2607" s="6"/>
    </row>
    <row r="2608" spans="14:50">
      <c r="N2608" s="6"/>
      <c r="Z2608" s="6"/>
      <c r="AL2608" s="6"/>
      <c r="AX2608" s="6"/>
    </row>
    <row r="2609" spans="14:50">
      <c r="N2609" s="6"/>
      <c r="Z2609" s="6"/>
      <c r="AL2609" s="6"/>
      <c r="AX2609" s="6"/>
    </row>
    <row r="2610" spans="14:50">
      <c r="N2610" s="6"/>
      <c r="Z2610" s="6"/>
      <c r="AL2610" s="6"/>
      <c r="AX2610" s="6"/>
    </row>
    <row r="2611" spans="14:50">
      <c r="N2611" s="6"/>
      <c r="Z2611" s="6"/>
      <c r="AL2611" s="6"/>
      <c r="AX2611" s="6"/>
    </row>
    <row r="2612" spans="14:50">
      <c r="N2612" s="6"/>
      <c r="Z2612" s="6"/>
      <c r="AL2612" s="6"/>
      <c r="AX2612" s="6"/>
    </row>
    <row r="2613" spans="14:50">
      <c r="N2613" s="6"/>
      <c r="Z2613" s="6"/>
      <c r="AL2613" s="6"/>
      <c r="AX2613" s="6"/>
    </row>
    <row r="2614" spans="14:50">
      <c r="N2614" s="6"/>
      <c r="Z2614" s="6"/>
      <c r="AL2614" s="6"/>
      <c r="AX2614" s="6"/>
    </row>
    <row r="2615" spans="14:50">
      <c r="N2615" s="6"/>
      <c r="Z2615" s="6"/>
      <c r="AL2615" s="6"/>
      <c r="AX2615" s="6"/>
    </row>
    <row r="2616" spans="14:50">
      <c r="N2616" s="6"/>
      <c r="Z2616" s="6"/>
      <c r="AL2616" s="6"/>
      <c r="AX2616" s="6"/>
    </row>
    <row r="2617" spans="14:50">
      <c r="N2617" s="6"/>
      <c r="Z2617" s="6"/>
      <c r="AL2617" s="6"/>
      <c r="AX2617" s="6"/>
    </row>
    <row r="2618" spans="14:50">
      <c r="N2618" s="6"/>
      <c r="Z2618" s="6"/>
      <c r="AL2618" s="6"/>
      <c r="AX2618" s="6"/>
    </row>
    <row r="2619" spans="14:50">
      <c r="N2619" s="6"/>
      <c r="Z2619" s="6"/>
      <c r="AL2619" s="6"/>
      <c r="AX2619" s="6"/>
    </row>
    <row r="2620" spans="14:50">
      <c r="N2620" s="6"/>
      <c r="Z2620" s="6"/>
      <c r="AL2620" s="6"/>
      <c r="AX2620" s="6"/>
    </row>
    <row r="2621" spans="14:50">
      <c r="N2621" s="6"/>
      <c r="Z2621" s="6"/>
      <c r="AL2621" s="6"/>
      <c r="AX2621" s="6"/>
    </row>
    <row r="2622" spans="14:50">
      <c r="N2622" s="6"/>
      <c r="Z2622" s="6"/>
      <c r="AL2622" s="6"/>
      <c r="AX2622" s="6"/>
    </row>
    <row r="2623" spans="14:50">
      <c r="N2623" s="6"/>
      <c r="Z2623" s="6"/>
      <c r="AL2623" s="6"/>
      <c r="AX2623" s="6"/>
    </row>
    <row r="2624" spans="14:50">
      <c r="N2624" s="6"/>
      <c r="Z2624" s="6"/>
      <c r="AL2624" s="6"/>
      <c r="AX2624" s="6"/>
    </row>
    <row r="2625" spans="14:50">
      <c r="N2625" s="6"/>
      <c r="Z2625" s="6"/>
      <c r="AL2625" s="6"/>
      <c r="AX2625" s="6"/>
    </row>
    <row r="2626" spans="14:50">
      <c r="N2626" s="6"/>
      <c r="Z2626" s="6"/>
      <c r="AL2626" s="6"/>
      <c r="AX2626" s="6"/>
    </row>
    <row r="2627" spans="14:50">
      <c r="N2627" s="6"/>
      <c r="Z2627" s="6"/>
      <c r="AL2627" s="6"/>
      <c r="AX2627" s="6"/>
    </row>
    <row r="2628" spans="14:50">
      <c r="N2628" s="6"/>
      <c r="Z2628" s="6"/>
      <c r="AL2628" s="6"/>
      <c r="AX2628" s="6"/>
    </row>
    <row r="2629" spans="14:50">
      <c r="N2629" s="6"/>
      <c r="Z2629" s="6"/>
      <c r="AL2629" s="6"/>
      <c r="AX2629" s="6"/>
    </row>
    <row r="2630" spans="14:50">
      <c r="N2630" s="6"/>
      <c r="Z2630" s="6"/>
      <c r="AL2630" s="6"/>
      <c r="AX2630" s="6"/>
    </row>
    <row r="2631" spans="14:50">
      <c r="N2631" s="6"/>
      <c r="Z2631" s="6"/>
      <c r="AL2631" s="6"/>
      <c r="AX2631" s="6"/>
    </row>
    <row r="2632" spans="14:50">
      <c r="N2632" s="6"/>
      <c r="Z2632" s="6"/>
      <c r="AL2632" s="6"/>
      <c r="AX2632" s="6"/>
    </row>
    <row r="2633" spans="14:50">
      <c r="N2633" s="6"/>
      <c r="Z2633" s="6"/>
      <c r="AL2633" s="6"/>
      <c r="AX2633" s="6"/>
    </row>
    <row r="2634" spans="14:50">
      <c r="N2634" s="6"/>
      <c r="Z2634" s="6"/>
      <c r="AL2634" s="6"/>
      <c r="AX2634" s="6"/>
    </row>
    <row r="2635" spans="14:50">
      <c r="N2635" s="6"/>
      <c r="Z2635" s="6"/>
      <c r="AL2635" s="6"/>
      <c r="AX2635" s="6"/>
    </row>
    <row r="2636" spans="14:50">
      <c r="N2636" s="6"/>
      <c r="Z2636" s="6"/>
      <c r="AL2636" s="6"/>
      <c r="AX2636" s="6"/>
    </row>
    <row r="2637" spans="14:50">
      <c r="N2637" s="6"/>
      <c r="Z2637" s="6"/>
      <c r="AL2637" s="6"/>
      <c r="AX2637" s="6"/>
    </row>
    <row r="2638" spans="14:50">
      <c r="N2638" s="6"/>
      <c r="Z2638" s="6"/>
      <c r="AL2638" s="6"/>
      <c r="AX2638" s="6"/>
    </row>
    <row r="2639" spans="14:50">
      <c r="N2639" s="6"/>
      <c r="Z2639" s="6"/>
      <c r="AL2639" s="6"/>
      <c r="AX2639" s="6"/>
    </row>
    <row r="2640" spans="14:50">
      <c r="N2640" s="6"/>
      <c r="Z2640" s="6"/>
      <c r="AL2640" s="6"/>
      <c r="AX2640" s="6"/>
    </row>
    <row r="2641" spans="14:50">
      <c r="N2641" s="6"/>
      <c r="Z2641" s="6"/>
      <c r="AL2641" s="6"/>
      <c r="AX2641" s="6"/>
    </row>
    <row r="2642" spans="14:50">
      <c r="N2642" s="6"/>
      <c r="Z2642" s="6"/>
      <c r="AL2642" s="6"/>
      <c r="AX2642" s="6"/>
    </row>
    <row r="2643" spans="14:50">
      <c r="N2643" s="6"/>
      <c r="Z2643" s="6"/>
      <c r="AL2643" s="6"/>
      <c r="AX2643" s="6"/>
    </row>
    <row r="2644" spans="14:50">
      <c r="N2644" s="6"/>
      <c r="Z2644" s="6"/>
      <c r="AL2644" s="6"/>
      <c r="AX2644" s="6"/>
    </row>
    <row r="2645" spans="14:50">
      <c r="N2645" s="6"/>
      <c r="Z2645" s="6"/>
      <c r="AL2645" s="6"/>
      <c r="AX2645" s="6"/>
    </row>
    <row r="2646" spans="14:50">
      <c r="N2646" s="6"/>
      <c r="Z2646" s="6"/>
      <c r="AL2646" s="6"/>
      <c r="AX2646" s="6"/>
    </row>
    <row r="2647" spans="14:50">
      <c r="N2647" s="6"/>
      <c r="Z2647" s="6"/>
      <c r="AL2647" s="6"/>
      <c r="AX2647" s="6"/>
    </row>
    <row r="2648" spans="14:50">
      <c r="N2648" s="6"/>
      <c r="Z2648" s="6"/>
      <c r="AL2648" s="6"/>
      <c r="AX2648" s="6"/>
    </row>
    <row r="2649" spans="14:50">
      <c r="N2649" s="6"/>
      <c r="Z2649" s="6"/>
      <c r="AL2649" s="6"/>
      <c r="AX2649" s="6"/>
    </row>
    <row r="2650" spans="14:50">
      <c r="N2650" s="6"/>
      <c r="Z2650" s="6"/>
      <c r="AL2650" s="6"/>
      <c r="AX2650" s="6"/>
    </row>
    <row r="2651" spans="14:50">
      <c r="N2651" s="6"/>
      <c r="Z2651" s="6"/>
      <c r="AL2651" s="6"/>
      <c r="AX2651" s="6"/>
    </row>
    <row r="2652" spans="14:50">
      <c r="N2652" s="6"/>
      <c r="Z2652" s="6"/>
      <c r="AL2652" s="6"/>
      <c r="AX2652" s="6"/>
    </row>
    <row r="2653" spans="14:50">
      <c r="N2653" s="6"/>
      <c r="Z2653" s="6"/>
      <c r="AL2653" s="6"/>
      <c r="AX2653" s="6"/>
    </row>
    <row r="2654" spans="14:50">
      <c r="N2654" s="6"/>
      <c r="Z2654" s="6"/>
      <c r="AL2654" s="6"/>
      <c r="AX2654" s="6"/>
    </row>
    <row r="2655" spans="14:50">
      <c r="N2655" s="6"/>
      <c r="Z2655" s="6"/>
      <c r="AL2655" s="6"/>
      <c r="AX2655" s="6"/>
    </row>
    <row r="2656" spans="14:50">
      <c r="N2656" s="6"/>
      <c r="Z2656" s="6"/>
      <c r="AL2656" s="6"/>
      <c r="AX2656" s="6"/>
    </row>
    <row r="2657" spans="14:50">
      <c r="N2657" s="6"/>
      <c r="Z2657" s="6"/>
      <c r="AL2657" s="6"/>
      <c r="AX2657" s="6"/>
    </row>
    <row r="2658" spans="14:50">
      <c r="N2658" s="6"/>
      <c r="Z2658" s="6"/>
      <c r="AL2658" s="6"/>
      <c r="AX2658" s="6"/>
    </row>
    <row r="2659" spans="14:50">
      <c r="N2659" s="6"/>
      <c r="Z2659" s="6"/>
      <c r="AL2659" s="6"/>
      <c r="AX2659" s="6"/>
    </row>
    <row r="2660" spans="14:50">
      <c r="N2660" s="6"/>
      <c r="Z2660" s="6"/>
      <c r="AL2660" s="6"/>
      <c r="AX2660" s="6"/>
    </row>
    <row r="2661" spans="14:50">
      <c r="N2661" s="6"/>
      <c r="Z2661" s="6"/>
      <c r="AL2661" s="6"/>
      <c r="AX2661" s="6"/>
    </row>
    <row r="2662" spans="14:50">
      <c r="N2662" s="6"/>
      <c r="Z2662" s="6"/>
      <c r="AL2662" s="6"/>
      <c r="AX2662" s="6"/>
    </row>
    <row r="2663" spans="14:50">
      <c r="N2663" s="6"/>
      <c r="Z2663" s="6"/>
      <c r="AL2663" s="6"/>
      <c r="AX2663" s="6"/>
    </row>
    <row r="2664" spans="14:50">
      <c r="N2664" s="6"/>
      <c r="Z2664" s="6"/>
      <c r="AL2664" s="6"/>
      <c r="AX2664" s="6"/>
    </row>
    <row r="2665" spans="14:50">
      <c r="N2665" s="6"/>
      <c r="Z2665" s="6"/>
      <c r="AL2665" s="6"/>
      <c r="AX2665" s="6"/>
    </row>
    <row r="2666" spans="14:50">
      <c r="N2666" s="6"/>
      <c r="Z2666" s="6"/>
      <c r="AL2666" s="6"/>
      <c r="AX2666" s="6"/>
    </row>
    <row r="2667" spans="14:50">
      <c r="N2667" s="6"/>
      <c r="Z2667" s="6"/>
      <c r="AL2667" s="6"/>
      <c r="AX2667" s="6"/>
    </row>
    <row r="2668" spans="14:50">
      <c r="N2668" s="6"/>
      <c r="Z2668" s="6"/>
      <c r="AL2668" s="6"/>
      <c r="AX2668" s="6"/>
    </row>
    <row r="2669" spans="14:50">
      <c r="N2669" s="6"/>
      <c r="Z2669" s="6"/>
      <c r="AL2669" s="6"/>
      <c r="AX2669" s="6"/>
    </row>
    <row r="2670" spans="14:50">
      <c r="N2670" s="6"/>
      <c r="Z2670" s="6"/>
      <c r="AL2670" s="6"/>
      <c r="AX2670" s="6"/>
    </row>
    <row r="2671" spans="14:50">
      <c r="N2671" s="6"/>
      <c r="Z2671" s="6"/>
      <c r="AL2671" s="6"/>
      <c r="AX2671" s="6"/>
    </row>
    <row r="2672" spans="14:50">
      <c r="N2672" s="6"/>
      <c r="Z2672" s="6"/>
      <c r="AL2672" s="6"/>
      <c r="AX2672" s="6"/>
    </row>
    <row r="2673" spans="14:50">
      <c r="N2673" s="6"/>
      <c r="Z2673" s="6"/>
      <c r="AL2673" s="6"/>
      <c r="AX2673" s="6"/>
    </row>
    <row r="2674" spans="14:50">
      <c r="N2674" s="6"/>
      <c r="Z2674" s="6"/>
      <c r="AL2674" s="6"/>
      <c r="AX2674" s="6"/>
    </row>
    <row r="2675" spans="14:50">
      <c r="N2675" s="6"/>
      <c r="Z2675" s="6"/>
      <c r="AL2675" s="6"/>
      <c r="AX2675" s="6"/>
    </row>
    <row r="2676" spans="14:50">
      <c r="N2676" s="6"/>
      <c r="Z2676" s="6"/>
      <c r="AL2676" s="6"/>
      <c r="AX2676" s="6"/>
    </row>
    <row r="2677" spans="14:50">
      <c r="N2677" s="6"/>
      <c r="Z2677" s="6"/>
      <c r="AL2677" s="6"/>
      <c r="AX2677" s="6"/>
    </row>
    <row r="2678" spans="14:50">
      <c r="N2678" s="6"/>
      <c r="Z2678" s="6"/>
      <c r="AL2678" s="6"/>
      <c r="AX2678" s="6"/>
    </row>
    <row r="2679" spans="14:50">
      <c r="N2679" s="6"/>
      <c r="Z2679" s="6"/>
      <c r="AL2679" s="6"/>
      <c r="AX2679" s="6"/>
    </row>
    <row r="2680" spans="14:50">
      <c r="N2680" s="6"/>
      <c r="Z2680" s="6"/>
      <c r="AL2680" s="6"/>
      <c r="AX2680" s="6"/>
    </row>
    <row r="2681" spans="14:50">
      <c r="N2681" s="6"/>
      <c r="Z2681" s="6"/>
      <c r="AL2681" s="6"/>
      <c r="AX2681" s="6"/>
    </row>
    <row r="2682" spans="14:50">
      <c r="N2682" s="6"/>
      <c r="Z2682" s="6"/>
      <c r="AL2682" s="6"/>
      <c r="AX2682" s="6"/>
    </row>
    <row r="2683" spans="14:50">
      <c r="N2683" s="6"/>
      <c r="Z2683" s="6"/>
      <c r="AL2683" s="6"/>
      <c r="AX2683" s="6"/>
    </row>
    <row r="2684" spans="14:50">
      <c r="N2684" s="6"/>
      <c r="Z2684" s="6"/>
      <c r="AL2684" s="6"/>
      <c r="AX2684" s="6"/>
    </row>
    <row r="2685" spans="14:50">
      <c r="N2685" s="6"/>
      <c r="Z2685" s="6"/>
      <c r="AL2685" s="6"/>
      <c r="AX2685" s="6"/>
    </row>
    <row r="2686" spans="14:50">
      <c r="N2686" s="6"/>
      <c r="Z2686" s="6"/>
      <c r="AL2686" s="6"/>
      <c r="AX2686" s="6"/>
    </row>
    <row r="2687" spans="14:50">
      <c r="N2687" s="6"/>
      <c r="Z2687" s="6"/>
      <c r="AL2687" s="6"/>
      <c r="AX2687" s="6"/>
    </row>
    <row r="2688" spans="14:50">
      <c r="N2688" s="6"/>
      <c r="Z2688" s="6"/>
      <c r="AL2688" s="6"/>
      <c r="AX2688" s="6"/>
    </row>
    <row r="2689" spans="14:50">
      <c r="N2689" s="6"/>
      <c r="Z2689" s="6"/>
      <c r="AL2689" s="6"/>
      <c r="AX2689" s="6"/>
    </row>
    <row r="2690" spans="14:50">
      <c r="N2690" s="6"/>
      <c r="Z2690" s="6"/>
      <c r="AL2690" s="6"/>
      <c r="AX2690" s="6"/>
    </row>
    <row r="2691" spans="14:50">
      <c r="N2691" s="6"/>
      <c r="Z2691" s="6"/>
      <c r="AL2691" s="6"/>
      <c r="AX2691" s="6"/>
    </row>
    <row r="2692" spans="14:50">
      <c r="N2692" s="6"/>
      <c r="Z2692" s="6"/>
      <c r="AL2692" s="6"/>
      <c r="AX2692" s="6"/>
    </row>
    <row r="2693" spans="14:50">
      <c r="N2693" s="6"/>
      <c r="Z2693" s="6"/>
      <c r="AL2693" s="6"/>
      <c r="AX2693" s="6"/>
    </row>
    <row r="2694" spans="14:50">
      <c r="N2694" s="6"/>
      <c r="Z2694" s="6"/>
      <c r="AL2694" s="6"/>
      <c r="AX2694" s="6"/>
    </row>
    <row r="2695" spans="14:50">
      <c r="N2695" s="6"/>
      <c r="Z2695" s="6"/>
      <c r="AL2695" s="6"/>
      <c r="AX2695" s="6"/>
    </row>
    <row r="2696" spans="14:50">
      <c r="N2696" s="6"/>
      <c r="Z2696" s="6"/>
      <c r="AL2696" s="6"/>
      <c r="AX2696" s="6"/>
    </row>
    <row r="2697" spans="14:50">
      <c r="N2697" s="6"/>
      <c r="Z2697" s="6"/>
      <c r="AL2697" s="6"/>
      <c r="AX2697" s="6"/>
    </row>
    <row r="2698" spans="14:50">
      <c r="N2698" s="6"/>
      <c r="Z2698" s="6"/>
      <c r="AL2698" s="6"/>
      <c r="AX2698" s="6"/>
    </row>
    <row r="2699" spans="14:50">
      <c r="N2699" s="6"/>
      <c r="Z2699" s="6"/>
      <c r="AL2699" s="6"/>
      <c r="AX2699" s="6"/>
    </row>
    <row r="2700" spans="14:50">
      <c r="N2700" s="6"/>
      <c r="Z2700" s="6"/>
      <c r="AL2700" s="6"/>
      <c r="AX2700" s="6"/>
    </row>
    <row r="2701" spans="14:50">
      <c r="N2701" s="6"/>
      <c r="Z2701" s="6"/>
      <c r="AL2701" s="6"/>
      <c r="AX2701" s="6"/>
    </row>
    <row r="2702" spans="14:50">
      <c r="N2702" s="6"/>
      <c r="Z2702" s="6"/>
      <c r="AL2702" s="6"/>
      <c r="AX2702" s="6"/>
    </row>
    <row r="2703" spans="14:50">
      <c r="N2703" s="6"/>
      <c r="Z2703" s="6"/>
      <c r="AL2703" s="6"/>
      <c r="AX2703" s="6"/>
    </row>
    <row r="2704" spans="14:50">
      <c r="N2704" s="6"/>
      <c r="Z2704" s="6"/>
      <c r="AL2704" s="6"/>
      <c r="AX2704" s="6"/>
    </row>
    <row r="2705" spans="14:50">
      <c r="N2705" s="6"/>
      <c r="Z2705" s="6"/>
      <c r="AL2705" s="6"/>
      <c r="AX2705" s="6"/>
    </row>
    <row r="2706" spans="14:50">
      <c r="N2706" s="6"/>
      <c r="Z2706" s="6"/>
      <c r="AL2706" s="6"/>
      <c r="AX2706" s="6"/>
    </row>
    <row r="2707" spans="14:50">
      <c r="N2707" s="6"/>
      <c r="Z2707" s="6"/>
      <c r="AL2707" s="6"/>
      <c r="AX2707" s="6"/>
    </row>
    <row r="2708" spans="14:50">
      <c r="N2708" s="6"/>
      <c r="Z2708" s="6"/>
      <c r="AL2708" s="6"/>
      <c r="AX2708" s="6"/>
    </row>
    <row r="2709" spans="14:50">
      <c r="N2709" s="6"/>
      <c r="Z2709" s="6"/>
      <c r="AL2709" s="6"/>
      <c r="AX2709" s="6"/>
    </row>
    <row r="2710" spans="14:50">
      <c r="N2710" s="6"/>
      <c r="Z2710" s="6"/>
      <c r="AL2710" s="6"/>
      <c r="AX2710" s="6"/>
    </row>
    <row r="2711" spans="14:50">
      <c r="N2711" s="6"/>
      <c r="Z2711" s="6"/>
      <c r="AL2711" s="6"/>
      <c r="AX2711" s="6"/>
    </row>
    <row r="2712" spans="14:50">
      <c r="N2712" s="6"/>
      <c r="Z2712" s="6"/>
      <c r="AL2712" s="6"/>
      <c r="AX2712" s="6"/>
    </row>
    <row r="2713" spans="14:50">
      <c r="N2713" s="6"/>
      <c r="Z2713" s="6"/>
      <c r="AL2713" s="6"/>
      <c r="AX2713" s="6"/>
    </row>
    <row r="2714" spans="14:50">
      <c r="N2714" s="6"/>
      <c r="Z2714" s="6"/>
      <c r="AL2714" s="6"/>
      <c r="AX2714" s="6"/>
    </row>
    <row r="2715" spans="14:50">
      <c r="N2715" s="6"/>
      <c r="Z2715" s="6"/>
      <c r="AL2715" s="6"/>
      <c r="AX2715" s="6"/>
    </row>
    <row r="2716" spans="14:50">
      <c r="N2716" s="6"/>
      <c r="Z2716" s="6"/>
      <c r="AL2716" s="6"/>
      <c r="AX2716" s="6"/>
    </row>
    <row r="2717" spans="14:50">
      <c r="N2717" s="6"/>
      <c r="Z2717" s="6"/>
      <c r="AL2717" s="6"/>
      <c r="AX2717" s="6"/>
    </row>
    <row r="2718" spans="14:50">
      <c r="N2718" s="6"/>
      <c r="Z2718" s="6"/>
      <c r="AL2718" s="6"/>
      <c r="AX2718" s="6"/>
    </row>
    <row r="2719" spans="14:50">
      <c r="N2719" s="6"/>
      <c r="Z2719" s="6"/>
      <c r="AL2719" s="6"/>
      <c r="AX2719" s="6"/>
    </row>
    <row r="2720" spans="14:50">
      <c r="N2720" s="6"/>
      <c r="Z2720" s="6"/>
      <c r="AL2720" s="6"/>
      <c r="AX2720" s="6"/>
    </row>
    <row r="2721" spans="14:50">
      <c r="N2721" s="6"/>
      <c r="Z2721" s="6"/>
      <c r="AL2721" s="6"/>
      <c r="AX2721" s="6"/>
    </row>
    <row r="2722" spans="14:50">
      <c r="N2722" s="6"/>
      <c r="Z2722" s="6"/>
      <c r="AL2722" s="6"/>
      <c r="AX2722" s="6"/>
    </row>
    <row r="2723" spans="14:50">
      <c r="N2723" s="6"/>
      <c r="Z2723" s="6"/>
      <c r="AL2723" s="6"/>
      <c r="AX2723" s="6"/>
    </row>
    <row r="2724" spans="14:50">
      <c r="N2724" s="6"/>
      <c r="Z2724" s="6"/>
      <c r="AL2724" s="6"/>
      <c r="AX2724" s="6"/>
    </row>
    <row r="2725" spans="14:50">
      <c r="N2725" s="6"/>
      <c r="Z2725" s="6"/>
      <c r="AL2725" s="6"/>
      <c r="AX2725" s="6"/>
    </row>
    <row r="2726" spans="14:50">
      <c r="N2726" s="6"/>
      <c r="Z2726" s="6"/>
      <c r="AL2726" s="6"/>
      <c r="AX2726" s="6"/>
    </row>
    <row r="2727" spans="14:50">
      <c r="N2727" s="6"/>
      <c r="Z2727" s="6"/>
      <c r="AL2727" s="6"/>
      <c r="AX2727" s="6"/>
    </row>
    <row r="2728" spans="14:50">
      <c r="N2728" s="6"/>
      <c r="Z2728" s="6"/>
      <c r="AL2728" s="6"/>
      <c r="AX2728" s="6"/>
    </row>
    <row r="2729" spans="14:50">
      <c r="N2729" s="6"/>
      <c r="Z2729" s="6"/>
      <c r="AL2729" s="6"/>
      <c r="AX2729" s="6"/>
    </row>
    <row r="2730" spans="14:50">
      <c r="N2730" s="6"/>
      <c r="Z2730" s="6"/>
      <c r="AL2730" s="6"/>
      <c r="AX2730" s="6"/>
    </row>
    <row r="2731" spans="14:50">
      <c r="N2731" s="6"/>
      <c r="Z2731" s="6"/>
      <c r="AL2731" s="6"/>
      <c r="AX2731" s="6"/>
    </row>
    <row r="2732" spans="14:50">
      <c r="N2732" s="6"/>
      <c r="Z2732" s="6"/>
      <c r="AL2732" s="6"/>
      <c r="AX2732" s="6"/>
    </row>
    <row r="2733" spans="14:50">
      <c r="N2733" s="6"/>
      <c r="Z2733" s="6"/>
      <c r="AL2733" s="6"/>
      <c r="AX2733" s="6"/>
    </row>
    <row r="2734" spans="14:50">
      <c r="N2734" s="6"/>
      <c r="Z2734" s="6"/>
      <c r="AL2734" s="6"/>
      <c r="AX2734" s="6"/>
    </row>
    <row r="2735" spans="14:50">
      <c r="N2735" s="6"/>
      <c r="Z2735" s="6"/>
      <c r="AL2735" s="6"/>
      <c r="AX2735" s="6"/>
    </row>
    <row r="2736" spans="14:50">
      <c r="N2736" s="6"/>
      <c r="Z2736" s="6"/>
      <c r="AL2736" s="6"/>
      <c r="AX2736" s="6"/>
    </row>
    <row r="2737" spans="14:50">
      <c r="N2737" s="6"/>
      <c r="Z2737" s="6"/>
      <c r="AL2737" s="6"/>
      <c r="AX2737" s="6"/>
    </row>
    <row r="2738" spans="14:50">
      <c r="N2738" s="6"/>
      <c r="Z2738" s="6"/>
      <c r="AL2738" s="6"/>
      <c r="AX2738" s="6"/>
    </row>
    <row r="2739" spans="14:50">
      <c r="N2739" s="6"/>
      <c r="Z2739" s="6"/>
      <c r="AL2739" s="6"/>
      <c r="AX2739" s="6"/>
    </row>
    <row r="2740" spans="14:50">
      <c r="N2740" s="6"/>
      <c r="Z2740" s="6"/>
      <c r="AL2740" s="6"/>
      <c r="AX2740" s="6"/>
    </row>
    <row r="2741" spans="14:50">
      <c r="N2741" s="6"/>
      <c r="Z2741" s="6"/>
      <c r="AL2741" s="6"/>
      <c r="AX2741" s="6"/>
    </row>
    <row r="2742" spans="14:50">
      <c r="N2742" s="6"/>
      <c r="Z2742" s="6"/>
      <c r="AL2742" s="6"/>
      <c r="AX2742" s="6"/>
    </row>
    <row r="2743" spans="14:50">
      <c r="N2743" s="6"/>
      <c r="Z2743" s="6"/>
      <c r="AL2743" s="6"/>
      <c r="AX2743" s="6"/>
    </row>
    <row r="2744" spans="14:50">
      <c r="N2744" s="6"/>
      <c r="Z2744" s="6"/>
      <c r="AL2744" s="6"/>
      <c r="AX2744" s="6"/>
    </row>
    <row r="2745" spans="14:50">
      <c r="N2745" s="6"/>
      <c r="Z2745" s="6"/>
      <c r="AL2745" s="6"/>
      <c r="AX2745" s="6"/>
    </row>
    <row r="2746" spans="14:50">
      <c r="N2746" s="6"/>
      <c r="Z2746" s="6"/>
      <c r="AL2746" s="6"/>
      <c r="AX2746" s="6"/>
    </row>
    <row r="2747" spans="14:50">
      <c r="N2747" s="6"/>
      <c r="Z2747" s="6"/>
      <c r="AL2747" s="6"/>
      <c r="AX2747" s="6"/>
    </row>
    <row r="2748" spans="14:50">
      <c r="N2748" s="6"/>
      <c r="Z2748" s="6"/>
      <c r="AL2748" s="6"/>
      <c r="AX2748" s="6"/>
    </row>
    <row r="2749" spans="14:50">
      <c r="N2749" s="6"/>
      <c r="Z2749" s="6"/>
      <c r="AL2749" s="6"/>
      <c r="AX2749" s="6"/>
    </row>
    <row r="2750" spans="14:50">
      <c r="N2750" s="6"/>
      <c r="Z2750" s="6"/>
      <c r="AL2750" s="6"/>
      <c r="AX2750" s="6"/>
    </row>
    <row r="2751" spans="14:50">
      <c r="N2751" s="6"/>
      <c r="Z2751" s="6"/>
      <c r="AL2751" s="6"/>
      <c r="AX2751" s="6"/>
    </row>
    <row r="2752" spans="14:50">
      <c r="N2752" s="6"/>
      <c r="Z2752" s="6"/>
      <c r="AL2752" s="6"/>
      <c r="AX2752" s="6"/>
    </row>
    <row r="2753" spans="14:50">
      <c r="N2753" s="6"/>
      <c r="Z2753" s="6"/>
      <c r="AL2753" s="6"/>
      <c r="AX2753" s="6"/>
    </row>
    <row r="2754" spans="14:50">
      <c r="N2754" s="6"/>
      <c r="Z2754" s="6"/>
      <c r="AL2754" s="6"/>
      <c r="AX2754" s="6"/>
    </row>
    <row r="2755" spans="14:50">
      <c r="N2755" s="6"/>
      <c r="Z2755" s="6"/>
      <c r="AL2755" s="6"/>
      <c r="AX2755" s="6"/>
    </row>
    <row r="2756" spans="14:50">
      <c r="N2756" s="6"/>
      <c r="Z2756" s="6"/>
      <c r="AL2756" s="6"/>
      <c r="AX2756" s="6"/>
    </row>
    <row r="2757" spans="14:50">
      <c r="N2757" s="6"/>
      <c r="Z2757" s="6"/>
      <c r="AL2757" s="6"/>
      <c r="AX2757" s="6"/>
    </row>
    <row r="2758" spans="14:50">
      <c r="N2758" s="6"/>
      <c r="Z2758" s="6"/>
      <c r="AL2758" s="6"/>
      <c r="AX2758" s="6"/>
    </row>
    <row r="2759" spans="14:50">
      <c r="N2759" s="6"/>
      <c r="Z2759" s="6"/>
      <c r="AL2759" s="6"/>
      <c r="AX2759" s="6"/>
    </row>
    <row r="2760" spans="14:50">
      <c r="N2760" s="6"/>
      <c r="Z2760" s="6"/>
      <c r="AL2760" s="6"/>
      <c r="AX2760" s="6"/>
    </row>
    <row r="2761" spans="14:50">
      <c r="N2761" s="6"/>
      <c r="Z2761" s="6"/>
      <c r="AL2761" s="6"/>
      <c r="AX2761" s="6"/>
    </row>
    <row r="2762" spans="14:50">
      <c r="N2762" s="6"/>
      <c r="Z2762" s="6"/>
      <c r="AL2762" s="6"/>
      <c r="AX2762" s="6"/>
    </row>
    <row r="2763" spans="14:50">
      <c r="N2763" s="6"/>
      <c r="Z2763" s="6"/>
      <c r="AL2763" s="6"/>
      <c r="AX2763" s="6"/>
    </row>
    <row r="2764" spans="14:50">
      <c r="N2764" s="6"/>
      <c r="Z2764" s="6"/>
      <c r="AL2764" s="6"/>
      <c r="AX2764" s="6"/>
    </row>
    <row r="2765" spans="14:50">
      <c r="N2765" s="6"/>
      <c r="Z2765" s="6"/>
      <c r="AL2765" s="6"/>
      <c r="AX2765" s="6"/>
    </row>
    <row r="2766" spans="14:50">
      <c r="N2766" s="6"/>
      <c r="Z2766" s="6"/>
      <c r="AL2766" s="6"/>
      <c r="AX2766" s="6"/>
    </row>
    <row r="2767" spans="14:50">
      <c r="N2767" s="6"/>
      <c r="Z2767" s="6"/>
      <c r="AL2767" s="6"/>
      <c r="AX2767" s="6"/>
    </row>
    <row r="2768" spans="14:50">
      <c r="N2768" s="6"/>
      <c r="Z2768" s="6"/>
      <c r="AL2768" s="6"/>
      <c r="AX2768" s="6"/>
    </row>
    <row r="2769" spans="14:50">
      <c r="N2769" s="6"/>
      <c r="Z2769" s="6"/>
      <c r="AL2769" s="6"/>
      <c r="AX2769" s="6"/>
    </row>
    <row r="2770" spans="14:50">
      <c r="N2770" s="6"/>
      <c r="Z2770" s="6"/>
      <c r="AL2770" s="6"/>
      <c r="AX2770" s="6"/>
    </row>
    <row r="2771" spans="14:50">
      <c r="N2771" s="6"/>
      <c r="Z2771" s="6"/>
      <c r="AL2771" s="6"/>
      <c r="AX2771" s="6"/>
    </row>
    <row r="2772" spans="14:50">
      <c r="N2772" s="6"/>
      <c r="Z2772" s="6"/>
      <c r="AL2772" s="6"/>
      <c r="AX2772" s="6"/>
    </row>
    <row r="2773" spans="14:50">
      <c r="N2773" s="6"/>
      <c r="Z2773" s="6"/>
      <c r="AL2773" s="6"/>
      <c r="AX2773" s="6"/>
    </row>
    <row r="2774" spans="14:50">
      <c r="N2774" s="6"/>
      <c r="Z2774" s="6"/>
      <c r="AL2774" s="6"/>
      <c r="AX2774" s="6"/>
    </row>
    <row r="2775" spans="14:50">
      <c r="N2775" s="6"/>
      <c r="Z2775" s="6"/>
      <c r="AL2775" s="6"/>
      <c r="AX2775" s="6"/>
    </row>
    <row r="2776" spans="14:50">
      <c r="N2776" s="6"/>
      <c r="Z2776" s="6"/>
      <c r="AL2776" s="6"/>
      <c r="AX2776" s="6"/>
    </row>
    <row r="2777" spans="14:50">
      <c r="N2777" s="6"/>
      <c r="Z2777" s="6"/>
      <c r="AL2777" s="6"/>
      <c r="AX2777" s="6"/>
    </row>
    <row r="2778" spans="14:50">
      <c r="N2778" s="6"/>
      <c r="Z2778" s="6"/>
      <c r="AL2778" s="6"/>
      <c r="AX2778" s="6"/>
    </row>
    <row r="2779" spans="14:50">
      <c r="N2779" s="6"/>
      <c r="Z2779" s="6"/>
      <c r="AL2779" s="6"/>
      <c r="AX2779" s="6"/>
    </row>
    <row r="2780" spans="14:50">
      <c r="N2780" s="6"/>
      <c r="Z2780" s="6"/>
      <c r="AL2780" s="6"/>
      <c r="AX2780" s="6"/>
    </row>
    <row r="2781" spans="14:50">
      <c r="N2781" s="6"/>
      <c r="Z2781" s="6"/>
      <c r="AL2781" s="6"/>
      <c r="AX2781" s="6"/>
    </row>
    <row r="2782" spans="14:50">
      <c r="N2782" s="6"/>
      <c r="Z2782" s="6"/>
      <c r="AL2782" s="6"/>
      <c r="AX2782" s="6"/>
    </row>
    <row r="2783" spans="14:50">
      <c r="N2783" s="6"/>
      <c r="Z2783" s="6"/>
      <c r="AL2783" s="6"/>
      <c r="AX2783" s="6"/>
    </row>
    <row r="2784" spans="14:50">
      <c r="N2784" s="6"/>
      <c r="Z2784" s="6"/>
      <c r="AL2784" s="6"/>
      <c r="AX2784" s="6"/>
    </row>
    <row r="2785" spans="14:50">
      <c r="N2785" s="6"/>
      <c r="Z2785" s="6"/>
      <c r="AL2785" s="6"/>
      <c r="AX2785" s="6"/>
    </row>
    <row r="2786" spans="14:50">
      <c r="N2786" s="6"/>
      <c r="Z2786" s="6"/>
      <c r="AL2786" s="6"/>
      <c r="AX2786" s="6"/>
    </row>
    <row r="2787" spans="14:50">
      <c r="N2787" s="6"/>
      <c r="Z2787" s="6"/>
      <c r="AL2787" s="6"/>
      <c r="AX2787" s="6"/>
    </row>
    <row r="2788" spans="14:50">
      <c r="N2788" s="6"/>
      <c r="Z2788" s="6"/>
      <c r="AL2788" s="6"/>
      <c r="AX2788" s="6"/>
    </row>
    <row r="2789" spans="14:50">
      <c r="N2789" s="6"/>
      <c r="Z2789" s="6"/>
      <c r="AL2789" s="6"/>
      <c r="AX2789" s="6"/>
    </row>
    <row r="2790" spans="14:50">
      <c r="N2790" s="6"/>
      <c r="Z2790" s="6"/>
      <c r="AL2790" s="6"/>
      <c r="AX2790" s="6"/>
    </row>
    <row r="2791" spans="14:50">
      <c r="N2791" s="6"/>
      <c r="Z2791" s="6"/>
      <c r="AL2791" s="6"/>
      <c r="AX2791" s="6"/>
    </row>
    <row r="2792" spans="14:50">
      <c r="N2792" s="6"/>
      <c r="Z2792" s="6"/>
      <c r="AL2792" s="6"/>
      <c r="AX2792" s="6"/>
    </row>
    <row r="2793" spans="14:50">
      <c r="N2793" s="6"/>
      <c r="Z2793" s="6"/>
      <c r="AL2793" s="6"/>
      <c r="AX2793" s="6"/>
    </row>
    <row r="2794" spans="14:50">
      <c r="N2794" s="6"/>
      <c r="Z2794" s="6"/>
      <c r="AL2794" s="6"/>
      <c r="AX2794" s="6"/>
    </row>
    <row r="2795" spans="14:50">
      <c r="N2795" s="6"/>
      <c r="Z2795" s="6"/>
      <c r="AL2795" s="6"/>
      <c r="AX2795" s="6"/>
    </row>
    <row r="2796" spans="14:50">
      <c r="N2796" s="6"/>
      <c r="Z2796" s="6"/>
      <c r="AL2796" s="6"/>
      <c r="AX2796" s="6"/>
    </row>
    <row r="2797" spans="14:50">
      <c r="N2797" s="6"/>
      <c r="Z2797" s="6"/>
      <c r="AL2797" s="6"/>
      <c r="AX2797" s="6"/>
    </row>
    <row r="2798" spans="14:50">
      <c r="N2798" s="6"/>
      <c r="Z2798" s="6"/>
      <c r="AL2798" s="6"/>
      <c r="AX2798" s="6"/>
    </row>
    <row r="2799" spans="14:50">
      <c r="N2799" s="6"/>
      <c r="Z2799" s="6"/>
      <c r="AL2799" s="6"/>
      <c r="AX2799" s="6"/>
    </row>
    <row r="2800" spans="14:50">
      <c r="N2800" s="6"/>
      <c r="Z2800" s="6"/>
      <c r="AL2800" s="6"/>
      <c r="AX2800" s="6"/>
    </row>
    <row r="2801" spans="14:50">
      <c r="N2801" s="6"/>
      <c r="Z2801" s="6"/>
      <c r="AL2801" s="6"/>
      <c r="AX2801" s="6"/>
    </row>
    <row r="2802" spans="14:50">
      <c r="N2802" s="6"/>
      <c r="Z2802" s="6"/>
      <c r="AL2802" s="6"/>
      <c r="AX2802" s="6"/>
    </row>
    <row r="2803" spans="14:50">
      <c r="N2803" s="6"/>
      <c r="Z2803" s="6"/>
      <c r="AL2803" s="6"/>
      <c r="AX2803" s="6"/>
    </row>
    <row r="2804" spans="14:50">
      <c r="N2804" s="6"/>
      <c r="Z2804" s="6"/>
      <c r="AL2804" s="6"/>
      <c r="AX2804" s="6"/>
    </row>
    <row r="2805" spans="14:50">
      <c r="N2805" s="6"/>
      <c r="Z2805" s="6"/>
      <c r="AL2805" s="6"/>
      <c r="AX2805" s="6"/>
    </row>
    <row r="2806" spans="14:50">
      <c r="N2806" s="6"/>
      <c r="Z2806" s="6"/>
      <c r="AL2806" s="6"/>
      <c r="AX2806" s="6"/>
    </row>
    <row r="2807" spans="14:50">
      <c r="N2807" s="6"/>
      <c r="Z2807" s="6"/>
      <c r="AL2807" s="6"/>
      <c r="AX2807" s="6"/>
    </row>
    <row r="2808" spans="14:50">
      <c r="N2808" s="6"/>
      <c r="Z2808" s="6"/>
      <c r="AL2808" s="6"/>
      <c r="AX2808" s="6"/>
    </row>
    <row r="2809" spans="14:50">
      <c r="N2809" s="6"/>
      <c r="Z2809" s="6"/>
      <c r="AL2809" s="6"/>
      <c r="AX2809" s="6"/>
    </row>
    <row r="2810" spans="14:50">
      <c r="N2810" s="6"/>
      <c r="Z2810" s="6"/>
      <c r="AL2810" s="6"/>
      <c r="AX2810" s="6"/>
    </row>
    <row r="2811" spans="14:50">
      <c r="N2811" s="6"/>
      <c r="Z2811" s="6"/>
      <c r="AL2811" s="6"/>
      <c r="AX2811" s="6"/>
    </row>
    <row r="2812" spans="14:50">
      <c r="N2812" s="6"/>
      <c r="Z2812" s="6"/>
      <c r="AL2812" s="6"/>
      <c r="AX2812" s="6"/>
    </row>
    <row r="2813" spans="14:50">
      <c r="N2813" s="6"/>
      <c r="Z2813" s="6"/>
      <c r="AL2813" s="6"/>
      <c r="AX2813" s="6"/>
    </row>
    <row r="2814" spans="14:50">
      <c r="N2814" s="6"/>
      <c r="Z2814" s="6"/>
      <c r="AL2814" s="6"/>
      <c r="AX2814" s="6"/>
    </row>
    <row r="2815" spans="14:50">
      <c r="N2815" s="6"/>
      <c r="Z2815" s="6"/>
      <c r="AL2815" s="6"/>
      <c r="AX2815" s="6"/>
    </row>
    <row r="2816" spans="14:50">
      <c r="N2816" s="6"/>
      <c r="Z2816" s="6"/>
      <c r="AL2816" s="6"/>
      <c r="AX2816" s="6"/>
    </row>
    <row r="2817" spans="14:50">
      <c r="N2817" s="6"/>
      <c r="Z2817" s="6"/>
      <c r="AL2817" s="6"/>
      <c r="AX2817" s="6"/>
    </row>
    <row r="2818" spans="14:50">
      <c r="N2818" s="6"/>
      <c r="Z2818" s="6"/>
      <c r="AL2818" s="6"/>
      <c r="AX2818" s="6"/>
    </row>
    <row r="2819" spans="14:50">
      <c r="N2819" s="6"/>
      <c r="Z2819" s="6"/>
      <c r="AL2819" s="6"/>
      <c r="AX2819" s="6"/>
    </row>
    <row r="2820" spans="14:50">
      <c r="N2820" s="6"/>
      <c r="Z2820" s="6"/>
      <c r="AL2820" s="6"/>
      <c r="AX2820" s="6"/>
    </row>
    <row r="2821" spans="14:50">
      <c r="N2821" s="6"/>
      <c r="Z2821" s="6"/>
      <c r="AL2821" s="6"/>
      <c r="AX2821" s="6"/>
    </row>
    <row r="2822" spans="14:50">
      <c r="N2822" s="6"/>
      <c r="Z2822" s="6"/>
      <c r="AL2822" s="6"/>
      <c r="AX2822" s="6"/>
    </row>
    <row r="2823" spans="14:50">
      <c r="N2823" s="6"/>
      <c r="Z2823" s="6"/>
      <c r="AL2823" s="6"/>
      <c r="AX2823" s="6"/>
    </row>
    <row r="2824" spans="14:50">
      <c r="N2824" s="6"/>
      <c r="Z2824" s="6"/>
      <c r="AL2824" s="6"/>
      <c r="AX2824" s="6"/>
    </row>
    <row r="2825" spans="14:50">
      <c r="N2825" s="6"/>
      <c r="Z2825" s="6"/>
      <c r="AL2825" s="6"/>
      <c r="AX2825" s="6"/>
    </row>
    <row r="2826" spans="14:50">
      <c r="N2826" s="6"/>
      <c r="Z2826" s="6"/>
      <c r="AL2826" s="6"/>
      <c r="AX2826" s="6"/>
    </row>
    <row r="2827" spans="14:50">
      <c r="N2827" s="6"/>
      <c r="Z2827" s="6"/>
      <c r="AL2827" s="6"/>
      <c r="AX2827" s="6"/>
    </row>
    <row r="2828" spans="14:50">
      <c r="N2828" s="6"/>
      <c r="Z2828" s="6"/>
      <c r="AL2828" s="6"/>
      <c r="AX2828" s="6"/>
    </row>
    <row r="2829" spans="14:50">
      <c r="N2829" s="6"/>
      <c r="Z2829" s="6"/>
      <c r="AL2829" s="6"/>
      <c r="AX2829" s="6"/>
    </row>
    <row r="2830" spans="14:50">
      <c r="N2830" s="6"/>
      <c r="Z2830" s="6"/>
      <c r="AL2830" s="6"/>
      <c r="AX2830" s="6"/>
    </row>
    <row r="2831" spans="14:50">
      <c r="N2831" s="6"/>
      <c r="Z2831" s="6"/>
      <c r="AL2831" s="6"/>
      <c r="AX2831" s="6"/>
    </row>
    <row r="2832" spans="14:50">
      <c r="N2832" s="6"/>
      <c r="Z2832" s="6"/>
      <c r="AL2832" s="6"/>
      <c r="AX2832" s="6"/>
    </row>
    <row r="2833" spans="14:50">
      <c r="N2833" s="6"/>
      <c r="Z2833" s="6"/>
      <c r="AL2833" s="6"/>
      <c r="AX2833" s="6"/>
    </row>
    <row r="2834" spans="14:50">
      <c r="N2834" s="6"/>
      <c r="Z2834" s="6"/>
      <c r="AL2834" s="6"/>
      <c r="AX2834" s="6"/>
    </row>
    <row r="2835" spans="14:50">
      <c r="N2835" s="6"/>
      <c r="Z2835" s="6"/>
      <c r="AL2835" s="6"/>
      <c r="AX2835" s="6"/>
    </row>
    <row r="2836" spans="14:50">
      <c r="N2836" s="6"/>
      <c r="Z2836" s="6"/>
      <c r="AL2836" s="6"/>
      <c r="AX2836" s="6"/>
    </row>
    <row r="2837" spans="14:50">
      <c r="N2837" s="6"/>
      <c r="Z2837" s="6"/>
      <c r="AL2837" s="6"/>
      <c r="AX2837" s="6"/>
    </row>
    <row r="2838" spans="14:50">
      <c r="N2838" s="6"/>
      <c r="Z2838" s="6"/>
      <c r="AL2838" s="6"/>
      <c r="AX2838" s="6"/>
    </row>
    <row r="2839" spans="14:50">
      <c r="N2839" s="6"/>
      <c r="Z2839" s="6"/>
      <c r="AL2839" s="6"/>
      <c r="AX2839" s="6"/>
    </row>
    <row r="2840" spans="14:50">
      <c r="N2840" s="6"/>
      <c r="Z2840" s="6"/>
      <c r="AL2840" s="6"/>
      <c r="AX2840" s="6"/>
    </row>
    <row r="2841" spans="14:50">
      <c r="N2841" s="6"/>
      <c r="Z2841" s="6"/>
      <c r="AL2841" s="6"/>
      <c r="AX2841" s="6"/>
    </row>
    <row r="2842" spans="14:50">
      <c r="N2842" s="6"/>
      <c r="Z2842" s="6"/>
      <c r="AL2842" s="6"/>
      <c r="AX2842" s="6"/>
    </row>
    <row r="2843" spans="14:50">
      <c r="N2843" s="6"/>
      <c r="Z2843" s="6"/>
      <c r="AL2843" s="6"/>
      <c r="AX2843" s="6"/>
    </row>
    <row r="2844" spans="14:50">
      <c r="N2844" s="6"/>
      <c r="Z2844" s="6"/>
      <c r="AL2844" s="6"/>
      <c r="AX2844" s="6"/>
    </row>
    <row r="2845" spans="14:50">
      <c r="N2845" s="6"/>
      <c r="Z2845" s="6"/>
      <c r="AL2845" s="6"/>
      <c r="AX2845" s="6"/>
    </row>
    <row r="2846" spans="14:50">
      <c r="N2846" s="6"/>
      <c r="Z2846" s="6"/>
      <c r="AL2846" s="6"/>
      <c r="AX2846" s="6"/>
    </row>
    <row r="2847" spans="14:50">
      <c r="N2847" s="6"/>
      <c r="Z2847" s="6"/>
      <c r="AL2847" s="6"/>
      <c r="AX2847" s="6"/>
    </row>
    <row r="2848" spans="14:50">
      <c r="N2848" s="6"/>
      <c r="Z2848" s="6"/>
      <c r="AL2848" s="6"/>
      <c r="AX2848" s="6"/>
    </row>
    <row r="2849" spans="14:50">
      <c r="N2849" s="6"/>
      <c r="Z2849" s="6"/>
      <c r="AL2849" s="6"/>
      <c r="AX2849" s="6"/>
    </row>
    <row r="2850" spans="14:50">
      <c r="N2850" s="6"/>
      <c r="Z2850" s="6"/>
      <c r="AL2850" s="6"/>
      <c r="AX2850" s="6"/>
    </row>
    <row r="2851" spans="14:50">
      <c r="N2851" s="6"/>
      <c r="Z2851" s="6"/>
      <c r="AL2851" s="6"/>
      <c r="AX2851" s="6"/>
    </row>
    <row r="2852" spans="14:50">
      <c r="N2852" s="6"/>
      <c r="Z2852" s="6"/>
      <c r="AL2852" s="6"/>
      <c r="AX2852" s="6"/>
    </row>
    <row r="2853" spans="14:50">
      <c r="N2853" s="6"/>
      <c r="Z2853" s="6"/>
      <c r="AL2853" s="6"/>
      <c r="AX2853" s="6"/>
    </row>
    <row r="2854" spans="14:50">
      <c r="N2854" s="6"/>
      <c r="Z2854" s="6"/>
      <c r="AL2854" s="6"/>
      <c r="AX2854" s="6"/>
    </row>
    <row r="2855" spans="14:50">
      <c r="N2855" s="6"/>
      <c r="Z2855" s="6"/>
      <c r="AL2855" s="6"/>
      <c r="AX2855" s="6"/>
    </row>
    <row r="2856" spans="14:50">
      <c r="N2856" s="6"/>
      <c r="Z2856" s="6"/>
      <c r="AL2856" s="6"/>
      <c r="AX2856" s="6"/>
    </row>
    <row r="2857" spans="14:50">
      <c r="N2857" s="6"/>
      <c r="Z2857" s="6"/>
      <c r="AL2857" s="6"/>
      <c r="AX2857" s="6"/>
    </row>
    <row r="2858" spans="14:50">
      <c r="N2858" s="6"/>
      <c r="Z2858" s="6"/>
      <c r="AL2858" s="6"/>
      <c r="AX2858" s="6"/>
    </row>
    <row r="2859" spans="14:50">
      <c r="N2859" s="6"/>
      <c r="Z2859" s="6"/>
      <c r="AL2859" s="6"/>
      <c r="AX2859" s="6"/>
    </row>
    <row r="2860" spans="14:50">
      <c r="N2860" s="6"/>
      <c r="Z2860" s="6"/>
      <c r="AL2860" s="6"/>
      <c r="AX2860" s="6"/>
    </row>
    <row r="2861" spans="14:50">
      <c r="N2861" s="6"/>
      <c r="Z2861" s="6"/>
      <c r="AL2861" s="6"/>
      <c r="AX2861" s="6"/>
    </row>
    <row r="2862" spans="14:50">
      <c r="N2862" s="6"/>
      <c r="Z2862" s="6"/>
      <c r="AL2862" s="6"/>
      <c r="AX2862" s="6"/>
    </row>
    <row r="2863" spans="14:50">
      <c r="N2863" s="6"/>
      <c r="Z2863" s="6"/>
      <c r="AL2863" s="6"/>
      <c r="AX2863" s="6"/>
    </row>
    <row r="2864" spans="14:50">
      <c r="N2864" s="6"/>
      <c r="Z2864" s="6"/>
      <c r="AL2864" s="6"/>
      <c r="AX2864" s="6"/>
    </row>
    <row r="2865" spans="14:50">
      <c r="N2865" s="6"/>
      <c r="Z2865" s="6"/>
      <c r="AL2865" s="6"/>
      <c r="AX2865" s="6"/>
    </row>
    <row r="2866" spans="14:50">
      <c r="N2866" s="6"/>
      <c r="Z2866" s="6"/>
      <c r="AL2866" s="6"/>
      <c r="AX2866" s="6"/>
    </row>
    <row r="2867" spans="14:50">
      <c r="N2867" s="6"/>
      <c r="Z2867" s="6"/>
      <c r="AL2867" s="6"/>
      <c r="AX2867" s="6"/>
    </row>
    <row r="2868" spans="14:50">
      <c r="N2868" s="6"/>
      <c r="Z2868" s="6"/>
      <c r="AL2868" s="6"/>
      <c r="AX2868" s="6"/>
    </row>
    <row r="2869" spans="14:50">
      <c r="N2869" s="6"/>
      <c r="Z2869" s="6"/>
      <c r="AL2869" s="6"/>
      <c r="AX2869" s="6"/>
    </row>
    <row r="2870" spans="14:50">
      <c r="N2870" s="6"/>
      <c r="Z2870" s="6"/>
      <c r="AL2870" s="6"/>
      <c r="AX2870" s="6"/>
    </row>
    <row r="2871" spans="14:50">
      <c r="N2871" s="6"/>
      <c r="Z2871" s="6"/>
      <c r="AL2871" s="6"/>
      <c r="AX2871" s="6"/>
    </row>
    <row r="2872" spans="14:50">
      <c r="N2872" s="6"/>
      <c r="Z2872" s="6"/>
      <c r="AL2872" s="6"/>
      <c r="AX2872" s="6"/>
    </row>
    <row r="2873" spans="14:50">
      <c r="N2873" s="6"/>
      <c r="Z2873" s="6"/>
      <c r="AL2873" s="6"/>
      <c r="AX2873" s="6"/>
    </row>
    <row r="2874" spans="14:50">
      <c r="N2874" s="6"/>
      <c r="Z2874" s="6"/>
      <c r="AL2874" s="6"/>
      <c r="AX2874" s="6"/>
    </row>
    <row r="2875" spans="14:50">
      <c r="N2875" s="6"/>
      <c r="Z2875" s="6"/>
      <c r="AL2875" s="6"/>
      <c r="AX2875" s="6"/>
    </row>
    <row r="2876" spans="14:50">
      <c r="N2876" s="6"/>
      <c r="Z2876" s="6"/>
      <c r="AL2876" s="6"/>
      <c r="AX2876" s="6"/>
    </row>
    <row r="2877" spans="14:50">
      <c r="N2877" s="6"/>
      <c r="Z2877" s="6"/>
      <c r="AL2877" s="6"/>
      <c r="AX2877" s="6"/>
    </row>
    <row r="2878" spans="14:50">
      <c r="N2878" s="6"/>
      <c r="Z2878" s="6"/>
      <c r="AL2878" s="6"/>
      <c r="AX2878" s="6"/>
    </row>
    <row r="2879" spans="14:50">
      <c r="N2879" s="6"/>
      <c r="Z2879" s="6"/>
      <c r="AL2879" s="6"/>
      <c r="AX2879" s="6"/>
    </row>
    <row r="2880" spans="14:50">
      <c r="N2880" s="6"/>
      <c r="Z2880" s="6"/>
      <c r="AL2880" s="6"/>
      <c r="AX2880" s="6"/>
    </row>
    <row r="2881" spans="14:50">
      <c r="N2881" s="6"/>
      <c r="Z2881" s="6"/>
      <c r="AL2881" s="6"/>
      <c r="AX2881" s="6"/>
    </row>
    <row r="2882" spans="14:50">
      <c r="N2882" s="6"/>
      <c r="Z2882" s="6"/>
      <c r="AL2882" s="6"/>
      <c r="AX2882" s="6"/>
    </row>
    <row r="2883" spans="14:50">
      <c r="N2883" s="6"/>
      <c r="Z2883" s="6"/>
      <c r="AL2883" s="6"/>
      <c r="AX2883" s="6"/>
    </row>
    <row r="2884" spans="14:50">
      <c r="N2884" s="6"/>
      <c r="Z2884" s="6"/>
      <c r="AL2884" s="6"/>
      <c r="AX2884" s="6"/>
    </row>
    <row r="2885" spans="14:50">
      <c r="N2885" s="6"/>
      <c r="Z2885" s="6"/>
      <c r="AL2885" s="6"/>
      <c r="AX2885" s="6"/>
    </row>
    <row r="2886" spans="14:50">
      <c r="N2886" s="6"/>
      <c r="Z2886" s="6"/>
      <c r="AL2886" s="6"/>
      <c r="AX2886" s="6"/>
    </row>
    <row r="2887" spans="14:50">
      <c r="N2887" s="6"/>
      <c r="Z2887" s="6"/>
      <c r="AL2887" s="6"/>
      <c r="AX2887" s="6"/>
    </row>
    <row r="2888" spans="14:50">
      <c r="N2888" s="6"/>
      <c r="Z2888" s="6"/>
      <c r="AL2888" s="6"/>
      <c r="AX2888" s="6"/>
    </row>
    <row r="2889" spans="14:50">
      <c r="N2889" s="6"/>
      <c r="Z2889" s="6"/>
      <c r="AL2889" s="6"/>
      <c r="AX2889" s="6"/>
    </row>
    <row r="2890" spans="14:50">
      <c r="N2890" s="6"/>
      <c r="Z2890" s="6"/>
      <c r="AL2890" s="6"/>
      <c r="AX2890" s="6"/>
    </row>
    <row r="2891" spans="14:50">
      <c r="N2891" s="6"/>
      <c r="Z2891" s="6"/>
      <c r="AL2891" s="6"/>
      <c r="AX2891" s="6"/>
    </row>
    <row r="2892" spans="14:50">
      <c r="N2892" s="6"/>
      <c r="Z2892" s="6"/>
      <c r="AL2892" s="6"/>
      <c r="AX2892" s="6"/>
    </row>
    <row r="2893" spans="14:50">
      <c r="N2893" s="6"/>
      <c r="Z2893" s="6"/>
      <c r="AL2893" s="6"/>
      <c r="AX2893" s="6"/>
    </row>
    <row r="2894" spans="14:50">
      <c r="N2894" s="6"/>
      <c r="Z2894" s="6"/>
      <c r="AL2894" s="6"/>
      <c r="AX2894" s="6"/>
    </row>
    <row r="2895" spans="14:50">
      <c r="N2895" s="6"/>
      <c r="Z2895" s="6"/>
      <c r="AL2895" s="6"/>
      <c r="AX2895" s="6"/>
    </row>
    <row r="2896" spans="14:50">
      <c r="N2896" s="6"/>
      <c r="Z2896" s="6"/>
      <c r="AL2896" s="6"/>
      <c r="AX2896" s="6"/>
    </row>
    <row r="2897" spans="14:50">
      <c r="N2897" s="6"/>
      <c r="Z2897" s="6"/>
      <c r="AL2897" s="6"/>
      <c r="AX2897" s="6"/>
    </row>
    <row r="2898" spans="14:50">
      <c r="N2898" s="6"/>
      <c r="Z2898" s="6"/>
      <c r="AL2898" s="6"/>
      <c r="AX2898" s="6"/>
    </row>
    <row r="2899" spans="14:50">
      <c r="N2899" s="6"/>
      <c r="Z2899" s="6"/>
      <c r="AL2899" s="6"/>
      <c r="AX2899" s="6"/>
    </row>
    <row r="2900" spans="14:50">
      <c r="N2900" s="6"/>
      <c r="Z2900" s="6"/>
      <c r="AL2900" s="6"/>
      <c r="AX2900" s="6"/>
    </row>
    <row r="2901" spans="14:50">
      <c r="N2901" s="6"/>
      <c r="Z2901" s="6"/>
      <c r="AL2901" s="6"/>
      <c r="AX2901" s="6"/>
    </row>
    <row r="2902" spans="14:50">
      <c r="N2902" s="6"/>
      <c r="Z2902" s="6"/>
      <c r="AL2902" s="6"/>
      <c r="AX2902" s="6"/>
    </row>
    <row r="2903" spans="14:50">
      <c r="N2903" s="6"/>
      <c r="Z2903" s="6"/>
      <c r="AL2903" s="6"/>
      <c r="AX2903" s="6"/>
    </row>
    <row r="2904" spans="14:50">
      <c r="N2904" s="6"/>
      <c r="Z2904" s="6"/>
      <c r="AL2904" s="6"/>
      <c r="AX2904" s="6"/>
    </row>
    <row r="2905" spans="14:50">
      <c r="N2905" s="6"/>
      <c r="Z2905" s="6"/>
      <c r="AL2905" s="6"/>
      <c r="AX2905" s="6"/>
    </row>
    <row r="2906" spans="14:50">
      <c r="N2906" s="6"/>
      <c r="Z2906" s="6"/>
      <c r="AL2906" s="6"/>
      <c r="AX2906" s="6"/>
    </row>
    <row r="2907" spans="14:50">
      <c r="N2907" s="6"/>
      <c r="Z2907" s="6"/>
      <c r="AL2907" s="6"/>
      <c r="AX2907" s="6"/>
    </row>
    <row r="2908" spans="14:50">
      <c r="N2908" s="6"/>
      <c r="Z2908" s="6"/>
      <c r="AL2908" s="6"/>
      <c r="AX2908" s="6"/>
    </row>
    <row r="2909" spans="14:50">
      <c r="N2909" s="6"/>
      <c r="Z2909" s="6"/>
      <c r="AL2909" s="6"/>
      <c r="AX2909" s="6"/>
    </row>
    <row r="2910" spans="14:50">
      <c r="N2910" s="6"/>
      <c r="Z2910" s="6"/>
      <c r="AL2910" s="6"/>
      <c r="AX2910" s="6"/>
    </row>
    <row r="2911" spans="14:50">
      <c r="N2911" s="6"/>
      <c r="Z2911" s="6"/>
      <c r="AL2911" s="6"/>
      <c r="AX2911" s="6"/>
    </row>
    <row r="2912" spans="14:50">
      <c r="N2912" s="6"/>
      <c r="Z2912" s="6"/>
      <c r="AL2912" s="6"/>
      <c r="AX2912" s="6"/>
    </row>
    <row r="2913" spans="14:50">
      <c r="N2913" s="6"/>
      <c r="Z2913" s="6"/>
      <c r="AL2913" s="6"/>
      <c r="AX2913" s="6"/>
    </row>
    <row r="2914" spans="14:50">
      <c r="N2914" s="6"/>
      <c r="Z2914" s="6"/>
      <c r="AL2914" s="6"/>
      <c r="AX2914" s="6"/>
    </row>
    <row r="2915" spans="14:50">
      <c r="N2915" s="6"/>
      <c r="Z2915" s="6"/>
      <c r="AL2915" s="6"/>
      <c r="AX2915" s="6"/>
    </row>
    <row r="2916" spans="14:50">
      <c r="N2916" s="6"/>
      <c r="Z2916" s="6"/>
      <c r="AL2916" s="6"/>
      <c r="AX2916" s="6"/>
    </row>
    <row r="2917" spans="14:50">
      <c r="N2917" s="6"/>
      <c r="Z2917" s="6"/>
      <c r="AL2917" s="6"/>
      <c r="AX2917" s="6"/>
    </row>
    <row r="2918" spans="14:50">
      <c r="N2918" s="6"/>
      <c r="Z2918" s="6"/>
      <c r="AL2918" s="6"/>
      <c r="AX2918" s="6"/>
    </row>
    <row r="2919" spans="14:50">
      <c r="N2919" s="6"/>
      <c r="Z2919" s="6"/>
      <c r="AL2919" s="6"/>
      <c r="AX2919" s="6"/>
    </row>
    <row r="2920" spans="14:50">
      <c r="N2920" s="6"/>
      <c r="Z2920" s="6"/>
      <c r="AL2920" s="6"/>
      <c r="AX2920" s="6"/>
    </row>
    <row r="2921" spans="14:50">
      <c r="N2921" s="6"/>
      <c r="Z2921" s="6"/>
      <c r="AL2921" s="6"/>
      <c r="AX2921" s="6"/>
    </row>
    <row r="2922" spans="14:50">
      <c r="N2922" s="6"/>
      <c r="Z2922" s="6"/>
      <c r="AL2922" s="6"/>
      <c r="AX2922" s="6"/>
    </row>
    <row r="2923" spans="14:50">
      <c r="N2923" s="6"/>
      <c r="Z2923" s="6"/>
      <c r="AL2923" s="6"/>
      <c r="AX2923" s="6"/>
    </row>
    <row r="2924" spans="14:50">
      <c r="N2924" s="6"/>
      <c r="Z2924" s="6"/>
      <c r="AL2924" s="6"/>
      <c r="AX2924" s="6"/>
    </row>
    <row r="2925" spans="14:50">
      <c r="N2925" s="6"/>
      <c r="Z2925" s="6"/>
      <c r="AL2925" s="6"/>
      <c r="AX2925" s="6"/>
    </row>
    <row r="2926" spans="14:50">
      <c r="N2926" s="6"/>
      <c r="Z2926" s="6"/>
      <c r="AL2926" s="6"/>
      <c r="AX2926" s="6"/>
    </row>
    <row r="2927" spans="14:50">
      <c r="N2927" s="6"/>
      <c r="Z2927" s="6"/>
      <c r="AL2927" s="6"/>
      <c r="AX2927" s="6"/>
    </row>
    <row r="2928" spans="14:50">
      <c r="N2928" s="6"/>
      <c r="Z2928" s="6"/>
      <c r="AL2928" s="6"/>
      <c r="AX2928" s="6"/>
    </row>
    <row r="2929" spans="14:50">
      <c r="N2929" s="6"/>
      <c r="Z2929" s="6"/>
      <c r="AL2929" s="6"/>
      <c r="AX2929" s="6"/>
    </row>
    <row r="2930" spans="14:50">
      <c r="N2930" s="6"/>
      <c r="Z2930" s="6"/>
      <c r="AL2930" s="6"/>
      <c r="AX2930" s="6"/>
    </row>
    <row r="2931" spans="14:50">
      <c r="N2931" s="6"/>
      <c r="Z2931" s="6"/>
      <c r="AL2931" s="6"/>
      <c r="AX2931" s="6"/>
    </row>
    <row r="2932" spans="14:50">
      <c r="N2932" s="6"/>
      <c r="Z2932" s="6"/>
      <c r="AL2932" s="6"/>
      <c r="AX2932" s="6"/>
    </row>
    <row r="2933" spans="14:50">
      <c r="N2933" s="6"/>
      <c r="Z2933" s="6"/>
      <c r="AL2933" s="6"/>
      <c r="AX2933" s="6"/>
    </row>
    <row r="2934" spans="14:50">
      <c r="N2934" s="6"/>
      <c r="Z2934" s="6"/>
      <c r="AL2934" s="6"/>
      <c r="AX2934" s="6"/>
    </row>
    <row r="2935" spans="14:50">
      <c r="N2935" s="6"/>
      <c r="Z2935" s="6"/>
      <c r="AL2935" s="6"/>
      <c r="AX2935" s="6"/>
    </row>
    <row r="2936" spans="14:50">
      <c r="N2936" s="6"/>
      <c r="Z2936" s="6"/>
      <c r="AL2936" s="6"/>
      <c r="AX2936" s="6"/>
    </row>
    <row r="2937" spans="14:50">
      <c r="N2937" s="6"/>
      <c r="Z2937" s="6"/>
      <c r="AL2937" s="6"/>
      <c r="AX2937" s="6"/>
    </row>
    <row r="2938" spans="14:50">
      <c r="N2938" s="6"/>
      <c r="Z2938" s="6"/>
      <c r="AL2938" s="6"/>
      <c r="AX2938" s="6"/>
    </row>
    <row r="2939" spans="14:50">
      <c r="N2939" s="6"/>
      <c r="Z2939" s="6"/>
      <c r="AL2939" s="6"/>
      <c r="AX2939" s="6"/>
    </row>
    <row r="2940" spans="14:50">
      <c r="N2940" s="6"/>
      <c r="Z2940" s="6"/>
      <c r="AL2940" s="6"/>
      <c r="AX2940" s="6"/>
    </row>
    <row r="2941" spans="14:50">
      <c r="N2941" s="6"/>
      <c r="Z2941" s="6"/>
      <c r="AL2941" s="6"/>
      <c r="AX2941" s="6"/>
    </row>
    <row r="2942" spans="14:50">
      <c r="N2942" s="6"/>
      <c r="Z2942" s="6"/>
      <c r="AL2942" s="6"/>
      <c r="AX2942" s="6"/>
    </row>
    <row r="2943" spans="14:50">
      <c r="N2943" s="6"/>
      <c r="Z2943" s="6"/>
      <c r="AL2943" s="6"/>
      <c r="AX2943" s="6"/>
    </row>
    <row r="2944" spans="14:50">
      <c r="N2944" s="6"/>
      <c r="Z2944" s="6"/>
      <c r="AL2944" s="6"/>
      <c r="AX2944" s="6"/>
    </row>
    <row r="2945" spans="14:50">
      <c r="N2945" s="6"/>
      <c r="Z2945" s="6"/>
      <c r="AL2945" s="6"/>
      <c r="AX2945" s="6"/>
    </row>
    <row r="2946" spans="14:50">
      <c r="N2946" s="6"/>
      <c r="Z2946" s="6"/>
      <c r="AL2946" s="6"/>
      <c r="AX2946" s="6"/>
    </row>
    <row r="2947" spans="14:50">
      <c r="N2947" s="6"/>
      <c r="Z2947" s="6"/>
      <c r="AL2947" s="6"/>
      <c r="AX2947" s="6"/>
    </row>
    <row r="2948" spans="14:50">
      <c r="N2948" s="6"/>
      <c r="Z2948" s="6"/>
      <c r="AL2948" s="6"/>
      <c r="AX2948" s="6"/>
    </row>
    <row r="2949" spans="14:50">
      <c r="N2949" s="6"/>
      <c r="Z2949" s="6"/>
      <c r="AL2949" s="6"/>
      <c r="AX2949" s="6"/>
    </row>
    <row r="2950" spans="14:50">
      <c r="N2950" s="6"/>
      <c r="Z2950" s="6"/>
      <c r="AL2950" s="6"/>
      <c r="AX2950" s="6"/>
    </row>
    <row r="2951" spans="14:50">
      <c r="N2951" s="6"/>
      <c r="Z2951" s="6"/>
      <c r="AL2951" s="6"/>
      <c r="AX2951" s="6"/>
    </row>
    <row r="2952" spans="14:50">
      <c r="N2952" s="6"/>
      <c r="Z2952" s="6"/>
      <c r="AL2952" s="6"/>
      <c r="AX2952" s="6"/>
    </row>
    <row r="2953" spans="14:50">
      <c r="N2953" s="6"/>
      <c r="Z2953" s="6"/>
      <c r="AL2953" s="6"/>
      <c r="AX2953" s="6"/>
    </row>
    <row r="2954" spans="14:50">
      <c r="N2954" s="6"/>
      <c r="Z2954" s="6"/>
      <c r="AL2954" s="6"/>
      <c r="AX2954" s="6"/>
    </row>
    <row r="2955" spans="14:50">
      <c r="N2955" s="6"/>
      <c r="Z2955" s="6"/>
      <c r="AL2955" s="6"/>
      <c r="AX2955" s="6"/>
    </row>
    <row r="2956" spans="14:50">
      <c r="N2956" s="6"/>
      <c r="Z2956" s="6"/>
      <c r="AL2956" s="6"/>
      <c r="AX2956" s="6"/>
    </row>
    <row r="2957" spans="14:50">
      <c r="N2957" s="6"/>
      <c r="Z2957" s="6"/>
      <c r="AL2957" s="6"/>
      <c r="AX2957" s="6"/>
    </row>
    <row r="2958" spans="14:50">
      <c r="N2958" s="6"/>
      <c r="Z2958" s="6"/>
      <c r="AL2958" s="6"/>
      <c r="AX2958" s="6"/>
    </row>
    <row r="2959" spans="14:50">
      <c r="N2959" s="6"/>
      <c r="Z2959" s="6"/>
      <c r="AL2959" s="6"/>
      <c r="AX2959" s="6"/>
    </row>
    <row r="2960" spans="14:50">
      <c r="N2960" s="6"/>
      <c r="Z2960" s="6"/>
      <c r="AL2960" s="6"/>
      <c r="AX2960" s="6"/>
    </row>
    <row r="2961" spans="14:50">
      <c r="N2961" s="6"/>
      <c r="Z2961" s="6"/>
      <c r="AL2961" s="6"/>
      <c r="AX2961" s="6"/>
    </row>
    <row r="2962" spans="14:50">
      <c r="N2962" s="6"/>
      <c r="Z2962" s="6"/>
      <c r="AL2962" s="6"/>
      <c r="AX2962" s="6"/>
    </row>
    <row r="2963" spans="14:50">
      <c r="N2963" s="6"/>
      <c r="Z2963" s="6"/>
      <c r="AL2963" s="6"/>
      <c r="AX2963" s="6"/>
    </row>
    <row r="2964" spans="14:50">
      <c r="N2964" s="6"/>
      <c r="Z2964" s="6"/>
      <c r="AL2964" s="6"/>
      <c r="AX2964" s="6"/>
    </row>
    <row r="2965" spans="14:50">
      <c r="N2965" s="6"/>
      <c r="Z2965" s="6"/>
      <c r="AL2965" s="6"/>
      <c r="AX2965" s="6"/>
    </row>
    <row r="2966" spans="14:50">
      <c r="N2966" s="6"/>
      <c r="Z2966" s="6"/>
      <c r="AL2966" s="6"/>
      <c r="AX2966" s="6"/>
    </row>
    <row r="2967" spans="14:50">
      <c r="N2967" s="6"/>
      <c r="Z2967" s="6"/>
      <c r="AL2967" s="6"/>
      <c r="AX2967" s="6"/>
    </row>
    <row r="2968" spans="14:50">
      <c r="N2968" s="6"/>
      <c r="Z2968" s="6"/>
      <c r="AL2968" s="6"/>
      <c r="AX2968" s="6"/>
    </row>
    <row r="2969" spans="14:50">
      <c r="N2969" s="6"/>
      <c r="Z2969" s="6"/>
      <c r="AL2969" s="6"/>
      <c r="AX2969" s="6"/>
    </row>
    <row r="2970" spans="14:50">
      <c r="N2970" s="6"/>
      <c r="Z2970" s="6"/>
      <c r="AL2970" s="6"/>
      <c r="AX2970" s="6"/>
    </row>
    <row r="2971" spans="14:50">
      <c r="N2971" s="6"/>
      <c r="Z2971" s="6"/>
      <c r="AL2971" s="6"/>
      <c r="AX2971" s="6"/>
    </row>
    <row r="2972" spans="14:50">
      <c r="N2972" s="6"/>
      <c r="Z2972" s="6"/>
      <c r="AL2972" s="6"/>
      <c r="AX2972" s="6"/>
    </row>
    <row r="2973" spans="14:50">
      <c r="N2973" s="6"/>
      <c r="Z2973" s="6"/>
      <c r="AL2973" s="6"/>
      <c r="AX2973" s="6"/>
    </row>
    <row r="2974" spans="14:50">
      <c r="N2974" s="6"/>
      <c r="Z2974" s="6"/>
      <c r="AL2974" s="6"/>
      <c r="AX2974" s="6"/>
    </row>
    <row r="2975" spans="14:50">
      <c r="N2975" s="6"/>
      <c r="Z2975" s="6"/>
      <c r="AL2975" s="6"/>
      <c r="AX2975" s="6"/>
    </row>
    <row r="2976" spans="14:50">
      <c r="N2976" s="6"/>
      <c r="Z2976" s="6"/>
      <c r="AL2976" s="6"/>
      <c r="AX2976" s="6"/>
    </row>
    <row r="2977" spans="14:50">
      <c r="N2977" s="6"/>
      <c r="Z2977" s="6"/>
      <c r="AL2977" s="6"/>
      <c r="AX2977" s="6"/>
    </row>
    <row r="2978" spans="14:50">
      <c r="N2978" s="6"/>
      <c r="Z2978" s="6"/>
      <c r="AL2978" s="6"/>
      <c r="AX2978" s="6"/>
    </row>
    <row r="2979" spans="14:50">
      <c r="N2979" s="6"/>
      <c r="Z2979" s="6"/>
      <c r="AL2979" s="6"/>
      <c r="AX2979" s="6"/>
    </row>
    <row r="2980" spans="14:50">
      <c r="N2980" s="6"/>
      <c r="Z2980" s="6"/>
      <c r="AL2980" s="6"/>
      <c r="AX2980" s="6"/>
    </row>
    <row r="2981" spans="14:50">
      <c r="N2981" s="6"/>
      <c r="Z2981" s="6"/>
      <c r="AL2981" s="6"/>
      <c r="AX2981" s="6"/>
    </row>
    <row r="2982" spans="14:50">
      <c r="N2982" s="6"/>
      <c r="Z2982" s="6"/>
      <c r="AL2982" s="6"/>
      <c r="AX2982" s="6"/>
    </row>
    <row r="2983" spans="14:50">
      <c r="N2983" s="6"/>
      <c r="Z2983" s="6"/>
      <c r="AL2983" s="6"/>
      <c r="AX2983" s="6"/>
    </row>
    <row r="2984" spans="14:50">
      <c r="N2984" s="6"/>
      <c r="Z2984" s="6"/>
      <c r="AL2984" s="6"/>
      <c r="AX2984" s="6"/>
    </row>
    <row r="2985" spans="14:50">
      <c r="N2985" s="6"/>
      <c r="Z2985" s="6"/>
      <c r="AL2985" s="6"/>
      <c r="AX2985" s="6"/>
    </row>
    <row r="2986" spans="14:50">
      <c r="N2986" s="6"/>
      <c r="Z2986" s="6"/>
      <c r="AL2986" s="6"/>
      <c r="AX2986" s="6"/>
    </row>
    <row r="2987" spans="14:50">
      <c r="N2987" s="6"/>
      <c r="Z2987" s="6"/>
      <c r="AL2987" s="6"/>
      <c r="AX2987" s="6"/>
    </row>
    <row r="2988" spans="14:50">
      <c r="N2988" s="6"/>
      <c r="Z2988" s="6"/>
      <c r="AL2988" s="6"/>
      <c r="AX2988" s="6"/>
    </row>
    <row r="2989" spans="14:50">
      <c r="N2989" s="6"/>
      <c r="Z2989" s="6"/>
      <c r="AL2989" s="6"/>
      <c r="AX2989" s="6"/>
    </row>
    <row r="2990" spans="14:50">
      <c r="N2990" s="6"/>
      <c r="Z2990" s="6"/>
      <c r="AL2990" s="6"/>
      <c r="AX2990" s="6"/>
    </row>
    <row r="2991" spans="14:50">
      <c r="N2991" s="6"/>
      <c r="Z2991" s="6"/>
      <c r="AL2991" s="6"/>
      <c r="AX2991" s="6"/>
    </row>
    <row r="2992" spans="14:50">
      <c r="N2992" s="6"/>
      <c r="Z2992" s="6"/>
      <c r="AL2992" s="6"/>
      <c r="AX2992" s="6"/>
    </row>
    <row r="2993" spans="14:50">
      <c r="N2993" s="6"/>
      <c r="Z2993" s="6"/>
      <c r="AL2993" s="6"/>
      <c r="AX2993" s="6"/>
    </row>
    <row r="2994" spans="14:50">
      <c r="N2994" s="6"/>
      <c r="Z2994" s="6"/>
      <c r="AL2994" s="6"/>
      <c r="AX2994" s="6"/>
    </row>
    <row r="2995" spans="14:50">
      <c r="N2995" s="6"/>
      <c r="Z2995" s="6"/>
      <c r="AL2995" s="6"/>
      <c r="AX2995" s="6"/>
    </row>
    <row r="2996" spans="14:50">
      <c r="N2996" s="6"/>
      <c r="Z2996" s="6"/>
      <c r="AL2996" s="6"/>
      <c r="AX2996" s="6"/>
    </row>
    <row r="2997" spans="14:50">
      <c r="N2997" s="6"/>
      <c r="Z2997" s="6"/>
      <c r="AL2997" s="6"/>
      <c r="AX2997" s="6"/>
    </row>
    <row r="2998" spans="14:50">
      <c r="N2998" s="6"/>
      <c r="Z2998" s="6"/>
      <c r="AL2998" s="6"/>
      <c r="AX2998" s="6"/>
    </row>
    <row r="2999" spans="14:50">
      <c r="N2999" s="6"/>
      <c r="Z2999" s="6"/>
      <c r="AL2999" s="6"/>
      <c r="AX2999" s="6"/>
    </row>
  </sheetData>
  <mergeCells count="485">
    <mergeCell ref="AN19:AP19"/>
    <mergeCell ref="D60:F60"/>
    <mergeCell ref="D61:F61"/>
    <mergeCell ref="AN125:AP125"/>
    <mergeCell ref="AN126:AP126"/>
    <mergeCell ref="G104:H104"/>
    <mergeCell ref="G105:H105"/>
    <mergeCell ref="S104:T104"/>
    <mergeCell ref="S105:T105"/>
    <mergeCell ref="AE104:AF104"/>
    <mergeCell ref="AE105:AF105"/>
    <mergeCell ref="AE124:AF124"/>
    <mergeCell ref="AE81:AF81"/>
    <mergeCell ref="AE82:AF82"/>
    <mergeCell ref="AN82:AP82"/>
    <mergeCell ref="AB102:AD102"/>
    <mergeCell ref="AN81:AP81"/>
    <mergeCell ref="AN40:AP40"/>
    <mergeCell ref="AN41:AP41"/>
    <mergeCell ref="AN42:AP42"/>
    <mergeCell ref="P41:R41"/>
    <mergeCell ref="AN39:AP39"/>
    <mergeCell ref="D82:F82"/>
    <mergeCell ref="D83:F83"/>
    <mergeCell ref="A1:BI1"/>
    <mergeCell ref="C44:BI44"/>
    <mergeCell ref="C65:BI65"/>
    <mergeCell ref="AL24:AW24"/>
    <mergeCell ref="P123:R123"/>
    <mergeCell ref="AZ123:BB123"/>
    <mergeCell ref="D40:F40"/>
    <mergeCell ref="D41:F41"/>
    <mergeCell ref="D42:F42"/>
    <mergeCell ref="P39:R39"/>
    <mergeCell ref="P40:R40"/>
    <mergeCell ref="AB18:AD18"/>
    <mergeCell ref="AB19:AD19"/>
    <mergeCell ref="AB20:AD20"/>
    <mergeCell ref="AB21:AD21"/>
    <mergeCell ref="AN18:AP18"/>
    <mergeCell ref="AB103:AD103"/>
    <mergeCell ref="AQ81:AR81"/>
    <mergeCell ref="AQ82:AR82"/>
    <mergeCell ref="AQ83:AR83"/>
    <mergeCell ref="AE123:AF123"/>
    <mergeCell ref="AQ123:AR123"/>
    <mergeCell ref="AB82:AD82"/>
    <mergeCell ref="AB83:AD83"/>
    <mergeCell ref="AN63:AP63"/>
    <mergeCell ref="AN60:AP60"/>
    <mergeCell ref="AE63:AF63"/>
    <mergeCell ref="AZ19:BB19"/>
    <mergeCell ref="AZ20:BB20"/>
    <mergeCell ref="AZ21:BB21"/>
    <mergeCell ref="AX24:BI24"/>
    <mergeCell ref="B45:M45"/>
    <mergeCell ref="N45:Y45"/>
    <mergeCell ref="Z45:AK45"/>
    <mergeCell ref="AL45:AW45"/>
    <mergeCell ref="AZ42:BB42"/>
    <mergeCell ref="B24:M24"/>
    <mergeCell ref="N24:Y24"/>
    <mergeCell ref="Z24:AK24"/>
    <mergeCell ref="AZ40:BB40"/>
    <mergeCell ref="AZ41:BB41"/>
    <mergeCell ref="AQ21:AR21"/>
    <mergeCell ref="C23:BI23"/>
    <mergeCell ref="AN20:AP20"/>
    <mergeCell ref="AN21:AP21"/>
    <mergeCell ref="D39:F39"/>
    <mergeCell ref="AZ39:BB39"/>
    <mergeCell ref="P42:R42"/>
    <mergeCell ref="AE60:AF60"/>
    <mergeCell ref="AE61:AF61"/>
    <mergeCell ref="AE62:AF62"/>
    <mergeCell ref="AQ60:AR60"/>
    <mergeCell ref="AQ61:AR61"/>
    <mergeCell ref="AQ62:AR62"/>
    <mergeCell ref="BC60:BD60"/>
    <mergeCell ref="BC61:BD61"/>
    <mergeCell ref="BC62:BD62"/>
    <mergeCell ref="AZ60:BB60"/>
    <mergeCell ref="AZ61:BB61"/>
    <mergeCell ref="AN61:AP61"/>
    <mergeCell ref="AN62:AP62"/>
    <mergeCell ref="S83:T83"/>
    <mergeCell ref="S84:T84"/>
    <mergeCell ref="D84:F84"/>
    <mergeCell ref="P81:R81"/>
    <mergeCell ref="P82:R82"/>
    <mergeCell ref="P83:R83"/>
    <mergeCell ref="P84:R84"/>
    <mergeCell ref="D81:F81"/>
    <mergeCell ref="S60:T60"/>
    <mergeCell ref="S61:T61"/>
    <mergeCell ref="S62:T62"/>
    <mergeCell ref="P60:R60"/>
    <mergeCell ref="G63:H63"/>
    <mergeCell ref="S63:T63"/>
    <mergeCell ref="G60:H60"/>
    <mergeCell ref="G61:H61"/>
    <mergeCell ref="G62:H62"/>
    <mergeCell ref="P63:R63"/>
    <mergeCell ref="AB84:AD84"/>
    <mergeCell ref="AN102:AP102"/>
    <mergeCell ref="AB81:AD81"/>
    <mergeCell ref="D62:F62"/>
    <mergeCell ref="D63:F63"/>
    <mergeCell ref="P61:R61"/>
    <mergeCell ref="P62:R62"/>
    <mergeCell ref="C64:BI64"/>
    <mergeCell ref="D102:F102"/>
    <mergeCell ref="C86:BI86"/>
    <mergeCell ref="BC81:BD81"/>
    <mergeCell ref="BC82:BD82"/>
    <mergeCell ref="BC83:BD83"/>
    <mergeCell ref="BC84:BD84"/>
    <mergeCell ref="G102:H102"/>
    <mergeCell ref="S102:T102"/>
    <mergeCell ref="AE102:AF102"/>
    <mergeCell ref="AQ102:AR102"/>
    <mergeCell ref="G81:H81"/>
    <mergeCell ref="G82:H82"/>
    <mergeCell ref="G83:H83"/>
    <mergeCell ref="G84:H84"/>
    <mergeCell ref="S81:T81"/>
    <mergeCell ref="S82:T82"/>
    <mergeCell ref="S124:T124"/>
    <mergeCell ref="AE83:AF83"/>
    <mergeCell ref="AE84:AF84"/>
    <mergeCell ref="AN84:AP84"/>
    <mergeCell ref="AN83:AP83"/>
    <mergeCell ref="AQ124:AR124"/>
    <mergeCell ref="AN103:AP103"/>
    <mergeCell ref="C107:BI107"/>
    <mergeCell ref="Z108:AK108"/>
    <mergeCell ref="D104:F104"/>
    <mergeCell ref="D105:F105"/>
    <mergeCell ref="AB123:AD123"/>
    <mergeCell ref="AB124:AD124"/>
    <mergeCell ref="D103:F103"/>
    <mergeCell ref="G103:H103"/>
    <mergeCell ref="P102:R102"/>
    <mergeCell ref="P103:R103"/>
    <mergeCell ref="AN123:AP123"/>
    <mergeCell ref="AN124:AP124"/>
    <mergeCell ref="D123:F123"/>
    <mergeCell ref="D124:F124"/>
    <mergeCell ref="BC102:BD102"/>
    <mergeCell ref="P124:R124"/>
    <mergeCell ref="BC104:BD104"/>
    <mergeCell ref="D125:F125"/>
    <mergeCell ref="D126:F126"/>
    <mergeCell ref="P125:R125"/>
    <mergeCell ref="S125:T125"/>
    <mergeCell ref="D144:F144"/>
    <mergeCell ref="D145:F145"/>
    <mergeCell ref="D146:F146"/>
    <mergeCell ref="G125:H125"/>
    <mergeCell ref="G126:H126"/>
    <mergeCell ref="S144:T144"/>
    <mergeCell ref="S145:T145"/>
    <mergeCell ref="S146:T146"/>
    <mergeCell ref="B129:M129"/>
    <mergeCell ref="C128:BI128"/>
    <mergeCell ref="N129:Y129"/>
    <mergeCell ref="Z129:AK129"/>
    <mergeCell ref="AL129:AW129"/>
    <mergeCell ref="AX129:BI129"/>
    <mergeCell ref="BC145:BD145"/>
    <mergeCell ref="BC146:BD146"/>
    <mergeCell ref="AE125:AF125"/>
    <mergeCell ref="AE126:AF126"/>
    <mergeCell ref="G145:H145"/>
    <mergeCell ref="G146:H146"/>
    <mergeCell ref="G165:H165"/>
    <mergeCell ref="AZ146:BB146"/>
    <mergeCell ref="AZ147:BB147"/>
    <mergeCell ref="AN144:AP144"/>
    <mergeCell ref="AN145:AP145"/>
    <mergeCell ref="AN146:AP146"/>
    <mergeCell ref="AN147:AP147"/>
    <mergeCell ref="AB145:AD145"/>
    <mergeCell ref="AB146:AD146"/>
    <mergeCell ref="AL150:AW150"/>
    <mergeCell ref="AQ165:AR165"/>
    <mergeCell ref="P144:R144"/>
    <mergeCell ref="P145:R145"/>
    <mergeCell ref="AB144:AD144"/>
    <mergeCell ref="AN165:AP165"/>
    <mergeCell ref="AE144:AF144"/>
    <mergeCell ref="AE145:AF145"/>
    <mergeCell ref="AE146:AF146"/>
    <mergeCell ref="AQ144:AR144"/>
    <mergeCell ref="AQ145:AR145"/>
    <mergeCell ref="Z150:AK150"/>
    <mergeCell ref="D147:F147"/>
    <mergeCell ref="G166:H166"/>
    <mergeCell ref="G167:H167"/>
    <mergeCell ref="G168:H168"/>
    <mergeCell ref="S165:T165"/>
    <mergeCell ref="S166:T166"/>
    <mergeCell ref="G147:H147"/>
    <mergeCell ref="S147:T147"/>
    <mergeCell ref="AE147:AF147"/>
    <mergeCell ref="S167:T167"/>
    <mergeCell ref="S168:T168"/>
    <mergeCell ref="AE165:AF165"/>
    <mergeCell ref="AE166:AF166"/>
    <mergeCell ref="AE167:AF167"/>
    <mergeCell ref="AE168:AF168"/>
    <mergeCell ref="D167:F167"/>
    <mergeCell ref="D168:F168"/>
    <mergeCell ref="P147:R147"/>
    <mergeCell ref="B150:M150"/>
    <mergeCell ref="N150:Y150"/>
    <mergeCell ref="C149:BI149"/>
    <mergeCell ref="AQ166:AR166"/>
    <mergeCell ref="BC165:BD165"/>
    <mergeCell ref="AQ167:AR167"/>
    <mergeCell ref="D18:F18"/>
    <mergeCell ref="AN207:AP207"/>
    <mergeCell ref="AN208:AP208"/>
    <mergeCell ref="AZ165:BB165"/>
    <mergeCell ref="AZ166:BB166"/>
    <mergeCell ref="B66:M66"/>
    <mergeCell ref="AL66:AW66"/>
    <mergeCell ref="AX66:BI66"/>
    <mergeCell ref="D187:F187"/>
    <mergeCell ref="D188:F188"/>
    <mergeCell ref="D189:F189"/>
    <mergeCell ref="P187:R187"/>
    <mergeCell ref="P188:R188"/>
    <mergeCell ref="P189:R189"/>
    <mergeCell ref="P165:R165"/>
    <mergeCell ref="P166:R166"/>
    <mergeCell ref="P167:R167"/>
    <mergeCell ref="P168:R168"/>
    <mergeCell ref="C127:BI127"/>
    <mergeCell ref="C148:BI148"/>
    <mergeCell ref="C169:BI169"/>
    <mergeCell ref="C190:BI190"/>
    <mergeCell ref="D166:F166"/>
    <mergeCell ref="AB147:AD147"/>
    <mergeCell ref="D228:F228"/>
    <mergeCell ref="D229:F229"/>
    <mergeCell ref="D230:F230"/>
    <mergeCell ref="D210:F210"/>
    <mergeCell ref="P207:R207"/>
    <mergeCell ref="P208:R208"/>
    <mergeCell ref="P209:R209"/>
    <mergeCell ref="P210:R210"/>
    <mergeCell ref="AB208:AD208"/>
    <mergeCell ref="AB209:AD209"/>
    <mergeCell ref="AB210:AD210"/>
    <mergeCell ref="C212:AK212"/>
    <mergeCell ref="B213:M213"/>
    <mergeCell ref="N213:Y213"/>
    <mergeCell ref="Z213:AK213"/>
    <mergeCell ref="P227:R227"/>
    <mergeCell ref="P228:R228"/>
    <mergeCell ref="P229:R229"/>
    <mergeCell ref="P230:R230"/>
    <mergeCell ref="AB227:AD227"/>
    <mergeCell ref="AB228:AD228"/>
    <mergeCell ref="AB229:AD229"/>
    <mergeCell ref="AB230:AD230"/>
    <mergeCell ref="D227:F227"/>
    <mergeCell ref="N3:Y3"/>
    <mergeCell ref="Z3:AK3"/>
    <mergeCell ref="AB186:AD186"/>
    <mergeCell ref="AB187:AD187"/>
    <mergeCell ref="AB165:AD165"/>
    <mergeCell ref="AB166:AD166"/>
    <mergeCell ref="AB167:AD167"/>
    <mergeCell ref="AB168:AD168"/>
    <mergeCell ref="S103:T103"/>
    <mergeCell ref="AE103:AF103"/>
    <mergeCell ref="P126:R126"/>
    <mergeCell ref="P104:R104"/>
    <mergeCell ref="P105:R105"/>
    <mergeCell ref="AB104:AD104"/>
    <mergeCell ref="AB105:AD105"/>
    <mergeCell ref="P19:R19"/>
    <mergeCell ref="N66:Y66"/>
    <mergeCell ref="Z66:AK66"/>
    <mergeCell ref="AB60:AD60"/>
    <mergeCell ref="AB61:AD61"/>
    <mergeCell ref="AB62:AD62"/>
    <mergeCell ref="AB63:AD63"/>
    <mergeCell ref="C85:BI85"/>
    <mergeCell ref="C106:BI106"/>
    <mergeCell ref="C211:AK211"/>
    <mergeCell ref="AX150:BI150"/>
    <mergeCell ref="B87:M87"/>
    <mergeCell ref="N87:Y87"/>
    <mergeCell ref="Z87:AK87"/>
    <mergeCell ref="AL87:AW87"/>
    <mergeCell ref="AX87:BI87"/>
    <mergeCell ref="B108:M108"/>
    <mergeCell ref="N108:Y108"/>
    <mergeCell ref="AB188:AD188"/>
    <mergeCell ref="AB189:AD189"/>
    <mergeCell ref="AN186:AP186"/>
    <mergeCell ref="AN187:AP187"/>
    <mergeCell ref="AN188:AP188"/>
    <mergeCell ref="AN189:AP189"/>
    <mergeCell ref="AZ187:BB187"/>
    <mergeCell ref="AQ103:AR103"/>
    <mergeCell ref="AQ104:AR104"/>
    <mergeCell ref="AQ105:AR105"/>
    <mergeCell ref="BC103:BD103"/>
    <mergeCell ref="AN104:AP104"/>
    <mergeCell ref="AN105:AP105"/>
    <mergeCell ref="G124:H124"/>
    <mergeCell ref="S123:T123"/>
    <mergeCell ref="C2:BI2"/>
    <mergeCell ref="B3:M3"/>
    <mergeCell ref="G18:H18"/>
    <mergeCell ref="G19:H19"/>
    <mergeCell ref="G20:H20"/>
    <mergeCell ref="G21:H21"/>
    <mergeCell ref="S18:T18"/>
    <mergeCell ref="S19:T19"/>
    <mergeCell ref="S20:T20"/>
    <mergeCell ref="S21:T21"/>
    <mergeCell ref="AE18:AF18"/>
    <mergeCell ref="AE19:AF19"/>
    <mergeCell ref="AE20:AF20"/>
    <mergeCell ref="AE21:AF21"/>
    <mergeCell ref="AQ18:AR18"/>
    <mergeCell ref="AQ19:AR19"/>
    <mergeCell ref="AQ20:AR20"/>
    <mergeCell ref="AL3:AW3"/>
    <mergeCell ref="AX3:BI3"/>
    <mergeCell ref="P20:R20"/>
    <mergeCell ref="P21:R21"/>
    <mergeCell ref="D19:F19"/>
    <mergeCell ref="D20:F20"/>
    <mergeCell ref="D21:F21"/>
    <mergeCell ref="G39:H39"/>
    <mergeCell ref="G40:H40"/>
    <mergeCell ref="G41:H41"/>
    <mergeCell ref="G42:H42"/>
    <mergeCell ref="S39:T39"/>
    <mergeCell ref="S40:T40"/>
    <mergeCell ref="S41:T41"/>
    <mergeCell ref="S42:T42"/>
    <mergeCell ref="AE39:AF39"/>
    <mergeCell ref="AE40:AF40"/>
    <mergeCell ref="AE41:AF41"/>
    <mergeCell ref="AE42:AF42"/>
    <mergeCell ref="AB42:AD42"/>
    <mergeCell ref="AB39:AD39"/>
    <mergeCell ref="AB40:AD40"/>
    <mergeCell ref="AB41:AD41"/>
    <mergeCell ref="BC105:BD105"/>
    <mergeCell ref="BC18:BD18"/>
    <mergeCell ref="BC19:BD19"/>
    <mergeCell ref="BC20:BD20"/>
    <mergeCell ref="BC21:BD21"/>
    <mergeCell ref="AQ39:AR39"/>
    <mergeCell ref="AQ40:AR40"/>
    <mergeCell ref="AQ41:AR41"/>
    <mergeCell ref="AQ42:AR42"/>
    <mergeCell ref="BC39:BD39"/>
    <mergeCell ref="BC40:BD40"/>
    <mergeCell ref="BC41:BD41"/>
    <mergeCell ref="BC42:BD42"/>
    <mergeCell ref="AZ102:BB102"/>
    <mergeCell ref="AZ84:BB84"/>
    <mergeCell ref="AZ83:BB83"/>
    <mergeCell ref="AZ81:BB81"/>
    <mergeCell ref="AZ82:BB82"/>
    <mergeCell ref="AQ63:AR63"/>
    <mergeCell ref="AX45:BI45"/>
    <mergeCell ref="AZ62:BB62"/>
    <mergeCell ref="AZ63:BB63"/>
    <mergeCell ref="BC63:BD63"/>
    <mergeCell ref="AQ84:AR84"/>
    <mergeCell ref="P18:R18"/>
    <mergeCell ref="AZ18:BB18"/>
    <mergeCell ref="AQ146:AR146"/>
    <mergeCell ref="P146:R146"/>
    <mergeCell ref="AQ125:AR125"/>
    <mergeCell ref="AQ126:AR126"/>
    <mergeCell ref="G123:H123"/>
    <mergeCell ref="BC147:BD147"/>
    <mergeCell ref="AZ144:BB144"/>
    <mergeCell ref="AZ145:BB145"/>
    <mergeCell ref="BC123:BD123"/>
    <mergeCell ref="BC124:BD124"/>
    <mergeCell ref="AZ104:BB104"/>
    <mergeCell ref="AZ103:BB103"/>
    <mergeCell ref="AZ105:BB105"/>
    <mergeCell ref="AZ124:BB124"/>
    <mergeCell ref="BC125:BD125"/>
    <mergeCell ref="BC126:BD126"/>
    <mergeCell ref="G144:H144"/>
    <mergeCell ref="BC144:BD144"/>
    <mergeCell ref="AQ147:AR147"/>
    <mergeCell ref="AZ125:BB125"/>
    <mergeCell ref="AZ126:BB126"/>
    <mergeCell ref="S126:T126"/>
    <mergeCell ref="AL108:AW108"/>
    <mergeCell ref="AB125:AD125"/>
    <mergeCell ref="AB126:AD126"/>
    <mergeCell ref="AX108:BI108"/>
    <mergeCell ref="AN166:AP166"/>
    <mergeCell ref="D165:F165"/>
    <mergeCell ref="BC189:BD189"/>
    <mergeCell ref="AZ189:BB189"/>
    <mergeCell ref="C191:BI191"/>
    <mergeCell ref="BC167:BD167"/>
    <mergeCell ref="BC168:BD168"/>
    <mergeCell ref="AZ167:BB167"/>
    <mergeCell ref="AZ168:BB168"/>
    <mergeCell ref="BC187:BD187"/>
    <mergeCell ref="BC188:BD188"/>
    <mergeCell ref="C170:BI170"/>
    <mergeCell ref="B171:M171"/>
    <mergeCell ref="N171:Y171"/>
    <mergeCell ref="Z171:AK171"/>
    <mergeCell ref="AL171:AW171"/>
    <mergeCell ref="AX171:BI171"/>
    <mergeCell ref="G186:H186"/>
    <mergeCell ref="AQ186:AR186"/>
    <mergeCell ref="AZ186:BB186"/>
    <mergeCell ref="BC166:BD166"/>
    <mergeCell ref="BC210:BD210"/>
    <mergeCell ref="G209:H209"/>
    <mergeCell ref="G210:H210"/>
    <mergeCell ref="S207:T207"/>
    <mergeCell ref="S208:T208"/>
    <mergeCell ref="S209:T209"/>
    <mergeCell ref="S210:T210"/>
    <mergeCell ref="AE207:AF207"/>
    <mergeCell ref="AE208:AF208"/>
    <mergeCell ref="AE209:AF209"/>
    <mergeCell ref="AE210:AF210"/>
    <mergeCell ref="AN209:AP209"/>
    <mergeCell ref="AN210:AP210"/>
    <mergeCell ref="AZ207:BB207"/>
    <mergeCell ref="AZ208:BB208"/>
    <mergeCell ref="AZ209:BB209"/>
    <mergeCell ref="AN167:AP167"/>
    <mergeCell ref="AN168:AP168"/>
    <mergeCell ref="AB207:AD207"/>
    <mergeCell ref="G208:H208"/>
    <mergeCell ref="AZ210:BB210"/>
    <mergeCell ref="G187:H187"/>
    <mergeCell ref="BC207:BD207"/>
    <mergeCell ref="AQ210:AR210"/>
    <mergeCell ref="G188:H188"/>
    <mergeCell ref="G189:H189"/>
    <mergeCell ref="AQ209:AR209"/>
    <mergeCell ref="AQ168:AR168"/>
    <mergeCell ref="B192:M192"/>
    <mergeCell ref="N192:Y192"/>
    <mergeCell ref="D186:F186"/>
    <mergeCell ref="AQ187:AR187"/>
    <mergeCell ref="AQ189:AR189"/>
    <mergeCell ref="AE189:AF189"/>
    <mergeCell ref="BC186:BD186"/>
    <mergeCell ref="Z192:AK192"/>
    <mergeCell ref="AL192:AW192"/>
    <mergeCell ref="AX192:BI192"/>
    <mergeCell ref="G207:H207"/>
    <mergeCell ref="P186:R186"/>
    <mergeCell ref="D207:F207"/>
    <mergeCell ref="BC208:BD208"/>
    <mergeCell ref="BC209:BD209"/>
    <mergeCell ref="AQ188:AR188"/>
    <mergeCell ref="AE187:AF187"/>
    <mergeCell ref="AE188:AF188"/>
    <mergeCell ref="S186:T186"/>
    <mergeCell ref="S187:T187"/>
    <mergeCell ref="S188:T188"/>
    <mergeCell ref="S189:T189"/>
    <mergeCell ref="AE186:AF186"/>
    <mergeCell ref="AZ188:BB188"/>
    <mergeCell ref="D208:F208"/>
    <mergeCell ref="D209:F209"/>
    <mergeCell ref="AQ207:AR207"/>
    <mergeCell ref="AQ208:AR208"/>
  </mergeCells>
  <dataValidations count="1">
    <dataValidation type="whole" allowBlank="1" showInputMessage="1" showErrorMessage="1" sqref="AB195:AD202 D6:F13 P6:R13 AB6:AD13 AN195:AP202 AN6:AP13 AZ6:BB13 D27:F34 P27:R34 AB27:AD34 AN27:AP34 AZ27:BB34 D48:F55 P48:R55 AB48:AD55 AN48:AP55 D69:F76 AZ48:BB55 AN69:AP76 P69:R76 AB69:AD76 D90:F97 AZ69:BB76 P90:R97 AB90:AD97 AN90:AP97 AZ90:BB97 AN111:AP118 D111:F118 P111:R118 AB132:AD139 P132:R139 D132:F139 AZ111:BB118 AB111:AD118 AN132:AP139 AZ132:BB139 S161:X161 P153:R161 AB153:AD160 AN153:AP160 AZ153:BB160 D174:F181 P174:R181 AB174:AD181 AZ174:BB181 AN174:AP181 D195:F202 P195:R202 D153:F160 AZ195:BB202" xr:uid="{00000000-0002-0000-0100-000000000000}">
      <formula1>0</formula1>
      <formula2>3</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AI62"/>
  <sheetViews>
    <sheetView zoomScale="55" zoomScaleNormal="55" workbookViewId="0">
      <selection activeCell="W51" sqref="W51"/>
    </sheetView>
  </sheetViews>
  <sheetFormatPr defaultColWidth="9.140625" defaultRowHeight="15"/>
  <cols>
    <col min="1" max="19" width="9.140625" style="65"/>
    <col min="20" max="20" width="8" style="65" bestFit="1" customWidth="1"/>
    <col min="21" max="21" width="12.42578125" style="65" bestFit="1" customWidth="1"/>
    <col min="22" max="22" width="10.5703125" style="65" bestFit="1" customWidth="1"/>
    <col min="23" max="26" width="9.140625" style="65"/>
    <col min="27" max="27" width="9.42578125" style="66" bestFit="1" customWidth="1"/>
    <col min="28" max="30" width="9.140625" style="65"/>
    <col min="31" max="34" width="9.140625" style="174" hidden="1" customWidth="1"/>
    <col min="35" max="35" width="12.5703125" style="171" bestFit="1" customWidth="1"/>
    <col min="36" max="16384" width="9.140625" style="65"/>
  </cols>
  <sheetData>
    <row r="1" spans="2:35" ht="15.75" customHeight="1" thickBot="1">
      <c r="S1" s="289" t="s">
        <v>130</v>
      </c>
      <c r="T1" s="290"/>
      <c r="U1" s="290"/>
      <c r="V1" s="290"/>
      <c r="W1" s="290"/>
      <c r="X1" s="291"/>
      <c r="Z1" s="80" t="s">
        <v>131</v>
      </c>
      <c r="AA1" s="81" t="s">
        <v>132</v>
      </c>
      <c r="AB1" s="82" t="s">
        <v>133</v>
      </c>
      <c r="AC1" s="82" t="s">
        <v>134</v>
      </c>
      <c r="AD1" s="83" t="s">
        <v>135</v>
      </c>
      <c r="AE1" s="173" t="s">
        <v>136</v>
      </c>
      <c r="AF1" s="173" t="s">
        <v>137</v>
      </c>
      <c r="AG1" s="173" t="s">
        <v>138</v>
      </c>
      <c r="AH1" s="173" t="s">
        <v>139</v>
      </c>
      <c r="AI1" s="172" t="s">
        <v>140</v>
      </c>
    </row>
    <row r="2" spans="2:35" ht="15.75" customHeight="1" thickBot="1">
      <c r="B2" s="297" t="s">
        <v>141</v>
      </c>
      <c r="C2" s="298"/>
      <c r="D2" s="298"/>
      <c r="E2" s="298"/>
      <c r="F2" s="298"/>
      <c r="G2" s="298"/>
      <c r="H2" s="299"/>
      <c r="S2" s="292"/>
      <c r="T2" s="293"/>
      <c r="U2" s="293"/>
      <c r="V2" s="293"/>
      <c r="W2" s="293"/>
      <c r="X2" s="294"/>
      <c r="Z2" s="67" t="s">
        <v>142</v>
      </c>
      <c r="AA2" s="32">
        <f>IF('DATA ENTRY'!B$3="","",'DATA ENTRY'!B$3)</f>
        <v>44592</v>
      </c>
      <c r="AB2" s="140" t="str">
        <f>IFERROR('DATA ENTRY'!D$16, "")</f>
        <v/>
      </c>
      <c r="AC2" s="140" t="str">
        <f>IFERROR('DATA ENTRY'!E$16, "")</f>
        <v/>
      </c>
      <c r="AD2" s="140" t="str">
        <f>IFERROR('DATA ENTRY'!F$16, "")</f>
        <v/>
      </c>
      <c r="AE2" s="173" t="str">
        <f>'DATA ENTRY'!$G18</f>
        <v/>
      </c>
      <c r="AF2" s="173" t="str">
        <f>'DATA ENTRY'!$G19</f>
        <v/>
      </c>
      <c r="AG2" s="173" t="str">
        <f>'DATA ENTRY'!$G20</f>
        <v/>
      </c>
      <c r="AH2" s="173" t="str">
        <f>'DATA ENTRY'!$G21</f>
        <v/>
      </c>
      <c r="AI2" s="173" t="str">
        <f>IFERROR(IF($AH2="YES",$AH$1,IF($AG2="YES",$AG$1,IF($AF2="YES",$AF$1,IF($AE2="YES",$AE$1,IF($AE2="NO", "NONE", ""))))), "")</f>
        <v/>
      </c>
    </row>
    <row r="3" spans="2:35" ht="15.75" customHeight="1">
      <c r="B3" s="300" t="s">
        <v>143</v>
      </c>
      <c r="C3" s="300"/>
      <c r="D3" s="300"/>
      <c r="E3" s="300"/>
      <c r="F3" s="300"/>
      <c r="G3" s="300"/>
      <c r="H3" s="300"/>
      <c r="S3" s="283"/>
      <c r="T3" s="284"/>
      <c r="U3" s="284"/>
      <c r="V3" s="284"/>
      <c r="W3" s="284"/>
      <c r="X3" s="285"/>
      <c r="Z3" s="67" t="s">
        <v>142</v>
      </c>
      <c r="AA3" s="32" t="str">
        <f>IF('DATA ENTRY'!N$3="","",'DATA ENTRY'!N$3)</f>
        <v>Tuesday, February 1,2022</v>
      </c>
      <c r="AB3" s="140" t="str">
        <f>IFERROR('DATA ENTRY'!P$16,"")</f>
        <v/>
      </c>
      <c r="AC3" s="140" t="str">
        <f>IFERROR('DATA ENTRY'!Q$16,"")</f>
        <v/>
      </c>
      <c r="AD3" s="140" t="str">
        <f>IFERROR('DATA ENTRY'!R$16,"")</f>
        <v/>
      </c>
      <c r="AE3" s="173" t="str">
        <f>'DATA ENTRY'!$S18</f>
        <v/>
      </c>
      <c r="AF3" s="173" t="str">
        <f>'DATA ENTRY'!$S19</f>
        <v/>
      </c>
      <c r="AG3" s="173" t="str">
        <f>'DATA ENTRY'!$S20</f>
        <v/>
      </c>
      <c r="AH3" s="173" t="str">
        <f>'DATA ENTRY'!$S21</f>
        <v/>
      </c>
      <c r="AI3" s="173" t="str">
        <f t="shared" ref="AI3:AI51" si="0">IFERROR(IF($AH3="YES",$AH$1,IF($AG3="YES",$AG$1,IF($AF3="YES",$AF$1,IF($AE3="YES",$AE$1,IF($AE3="NO", "NONE", ""))))), "")</f>
        <v/>
      </c>
    </row>
    <row r="4" spans="2:35">
      <c r="B4" s="301"/>
      <c r="C4" s="301"/>
      <c r="D4" s="301"/>
      <c r="E4" s="301"/>
      <c r="F4" s="301"/>
      <c r="G4" s="301"/>
      <c r="H4" s="301"/>
      <c r="S4" s="286"/>
      <c r="T4" s="287"/>
      <c r="U4" s="287"/>
      <c r="V4" s="287"/>
      <c r="W4" s="287"/>
      <c r="X4" s="288"/>
      <c r="Z4" s="67" t="s">
        <v>142</v>
      </c>
      <c r="AA4" s="32" t="str">
        <f>IF('DATA ENTRY'!Z$3="","",'DATA ENTRY'!Z$3)</f>
        <v>Wednesday, February 2,2022</v>
      </c>
      <c r="AB4" s="140" t="str">
        <f>IFERROR('DATA ENTRY'!AB$16,"")</f>
        <v/>
      </c>
      <c r="AC4" s="140" t="str">
        <f>IFERROR('DATA ENTRY'!AC$16,"")</f>
        <v/>
      </c>
      <c r="AD4" s="140" t="str">
        <f>IFERROR('DATA ENTRY'!AD$16,"")</f>
        <v/>
      </c>
      <c r="AE4" s="173" t="str">
        <f>'DATA ENTRY'!$AE18</f>
        <v/>
      </c>
      <c r="AF4" s="173" t="str">
        <f>'DATA ENTRY'!$AE19</f>
        <v/>
      </c>
      <c r="AG4" s="173" t="str">
        <f>'DATA ENTRY'!$AE20</f>
        <v/>
      </c>
      <c r="AH4" s="173" t="str">
        <f>'DATA ENTRY'!$AE21</f>
        <v/>
      </c>
      <c r="AI4" s="173" t="str">
        <f t="shared" si="0"/>
        <v/>
      </c>
    </row>
    <row r="5" spans="2:35">
      <c r="B5" s="301"/>
      <c r="C5" s="301"/>
      <c r="D5" s="301"/>
      <c r="E5" s="301"/>
      <c r="F5" s="301"/>
      <c r="G5" s="301"/>
      <c r="H5" s="301"/>
      <c r="S5" s="67"/>
      <c r="T5" s="68" t="s">
        <v>52</v>
      </c>
      <c r="U5" s="68" t="s">
        <v>73</v>
      </c>
      <c r="V5" s="68" t="s">
        <v>72</v>
      </c>
      <c r="W5" s="69"/>
      <c r="X5" s="70" t="s">
        <v>60</v>
      </c>
      <c r="Z5" s="67" t="s">
        <v>142</v>
      </c>
      <c r="AA5" s="32" t="str">
        <f>IF('DATA ENTRY'!AL$3="","",'DATA ENTRY'!AL$3)</f>
        <v>Thursday, February 3, 2022</v>
      </c>
      <c r="AB5" s="140" t="str">
        <f>IFERROR('DATA ENTRY'!AN$16,"")</f>
        <v/>
      </c>
      <c r="AC5" s="140" t="str">
        <f>IFERROR('DATA ENTRY'!AO$16,"")</f>
        <v/>
      </c>
      <c r="AD5" s="140" t="str">
        <f>IFERROR('DATA ENTRY'!AP$16,"")</f>
        <v/>
      </c>
      <c r="AE5" s="173" t="str">
        <f>'DATA ENTRY'!$AQ18</f>
        <v/>
      </c>
      <c r="AF5" s="173" t="str">
        <f>'DATA ENTRY'!$AQ19</f>
        <v/>
      </c>
      <c r="AG5" s="173" t="str">
        <f>'DATA ENTRY'!$AQ20</f>
        <v/>
      </c>
      <c r="AH5" s="173" t="str">
        <f>'DATA ENTRY'!$AQ21</f>
        <v/>
      </c>
      <c r="AI5" s="173" t="str">
        <f t="shared" si="0"/>
        <v/>
      </c>
    </row>
    <row r="6" spans="2:35">
      <c r="B6" s="146"/>
      <c r="C6" s="146"/>
      <c r="D6" s="146"/>
      <c r="E6" s="146"/>
      <c r="F6" s="146"/>
      <c r="G6" s="146"/>
      <c r="H6" s="146"/>
      <c r="S6" s="67" t="s">
        <v>144</v>
      </c>
      <c r="T6" s="71" t="str">
        <f>IFERROR(AVERAGEIFS(AB$2:AB$51,$Z$2:$Z$51,"week 1", AB$2:AB$51, "&lt;&gt;#DIV/0!"),"")</f>
        <v/>
      </c>
      <c r="U6" s="71" t="str">
        <f>IFERROR(AVERAGEIFS(AC2:AC51,$Z$2:$Z$51,"week 1", AC2:AC51, "&lt;&gt;#DIV/0!"),"")</f>
        <v/>
      </c>
      <c r="V6" s="71" t="str">
        <f>IFERROR(AVERAGEIFS(AD2:AD51,$Z$2:$Z$51,"week 1", AD2:AD51, "&lt;&gt;#DIV/0!"),"")</f>
        <v/>
      </c>
      <c r="W6"/>
      <c r="X6" s="72" t="str">
        <f>IFERROR(AVERAGE(T6,U6,V6),"")</f>
        <v/>
      </c>
      <c r="Z6" s="67" t="s">
        <v>142</v>
      </c>
      <c r="AA6" s="32" t="str">
        <f>IF('DATA ENTRY'!AX$3="","",'DATA ENTRY'!AX$3)</f>
        <v>Friday, February 4, 2022</v>
      </c>
      <c r="AB6" s="140" t="str">
        <f>IFERROR('DATA ENTRY'!AZ$16,"")</f>
        <v/>
      </c>
      <c r="AC6" s="140" t="str">
        <f>IFERROR('DATA ENTRY'!BA$16,"")</f>
        <v/>
      </c>
      <c r="AD6" s="140" t="str">
        <f>IFERROR('DATA ENTRY'!BB$16,"")</f>
        <v/>
      </c>
      <c r="AE6" s="173" t="str">
        <f>'DATA ENTRY'!$BC18</f>
        <v/>
      </c>
      <c r="AF6" s="173" t="str">
        <f>'DATA ENTRY'!$BC19</f>
        <v/>
      </c>
      <c r="AG6" s="173" t="str">
        <f>'DATA ENTRY'!$BC20</f>
        <v/>
      </c>
      <c r="AH6" s="173" t="str">
        <f>'DATA ENTRY'!$BC21</f>
        <v/>
      </c>
      <c r="AI6" s="173" t="str">
        <f t="shared" si="0"/>
        <v/>
      </c>
    </row>
    <row r="7" spans="2:35">
      <c r="B7" s="146" t="s">
        <v>145</v>
      </c>
      <c r="C7" s="147" t="s">
        <v>146</v>
      </c>
      <c r="D7" s="147" t="s">
        <v>147</v>
      </c>
      <c r="E7" s="146"/>
      <c r="F7" s="146"/>
      <c r="G7" s="146"/>
      <c r="H7" s="146"/>
      <c r="S7" s="67" t="s">
        <v>148</v>
      </c>
      <c r="T7" s="71" t="str">
        <f>IFERROR(AVERAGEIFS(AB$2:AB$51,$Z$2:$Z$51,"week 2", AB$2:AB$51, "&lt;&gt;#DIV/0!"),"")</f>
        <v/>
      </c>
      <c r="U7" s="71" t="str">
        <f>IFERROR(AVERAGEIFS(AC$2:AC$51,$Z$2:$Z$51,"week 2", AC$2:AC$51, "&lt;&gt;#DIV/0!"),"")</f>
        <v/>
      </c>
      <c r="V7" s="71" t="str">
        <f>IFERROR(AVERAGEIFS(AD$2:AD$51,$Z$2:$Z$51,"week 2", AD$2:AD$51, "&lt;&gt;#DIV/0!"),"")</f>
        <v/>
      </c>
      <c r="W7"/>
      <c r="X7" s="72" t="str">
        <f t="shared" ref="X7:X16" si="1">IFERROR(AVERAGE(T7,U7,V7),"")</f>
        <v/>
      </c>
      <c r="Z7" s="67" t="s">
        <v>149</v>
      </c>
      <c r="AA7" s="32" t="str">
        <f>IF('DATA ENTRY'!B$24="","",'DATA ENTRY'!B$24)</f>
        <v>Monday, February 7, 2022</v>
      </c>
      <c r="AB7" s="140" t="str">
        <f>IFERROR('DATA ENTRY'!D$37,"")</f>
        <v/>
      </c>
      <c r="AC7" s="140" t="str">
        <f>IFERROR('DATA ENTRY'!E$37,"")</f>
        <v/>
      </c>
      <c r="AD7" s="140" t="str">
        <f>IFERROR('DATA ENTRY'!F$37,"")</f>
        <v/>
      </c>
      <c r="AE7" s="173" t="str">
        <f>'DATA ENTRY'!$G39</f>
        <v/>
      </c>
      <c r="AF7" s="173" t="str">
        <f>'DATA ENTRY'!$G40</f>
        <v/>
      </c>
      <c r="AG7" s="173" t="str">
        <f>'DATA ENTRY'!$G41</f>
        <v/>
      </c>
      <c r="AH7" s="173" t="str">
        <f>'DATA ENTRY'!$G42</f>
        <v/>
      </c>
      <c r="AI7" s="173" t="str">
        <f t="shared" si="0"/>
        <v/>
      </c>
    </row>
    <row r="8" spans="2:35">
      <c r="B8" s="146" t="str">
        <f>'Points Brains DNE'!B434</f>
        <v>alg1</v>
      </c>
      <c r="C8" s="148" t="e">
        <f>'Points Brains DNE'!C434</f>
        <v>#DIV/0!</v>
      </c>
      <c r="D8" s="148" t="e">
        <f>'Points Brains DNE'!D434</f>
        <v>#DIV/0!</v>
      </c>
      <c r="E8" s="146"/>
      <c r="F8" s="146"/>
      <c r="G8" s="146"/>
      <c r="H8" s="146"/>
      <c r="S8" s="67" t="s">
        <v>150</v>
      </c>
      <c r="T8" s="71" t="str">
        <f>IFERROR(AVERAGEIFS(AB$2:AB$51,$Z$2:$Z$51,"week 3", AB$2:AB$51, "&lt;&gt;#DIV/0!"),"")</f>
        <v/>
      </c>
      <c r="U8" s="71" t="str">
        <f>IFERROR(AVERAGEIFS(AC$2:AC$51,$Z$2:$Z$51,"week 3", AC$2:AC$51, "&lt;&gt;#DIV/0!"),"")</f>
        <v/>
      </c>
      <c r="V8" s="71" t="str">
        <f>IFERROR(AVERAGEIFS(AD$2:AD$51,$Z$2:$Z$51,"week 3", AD$2:AD$51, "&lt;&gt;#DIV/0!"),"")</f>
        <v/>
      </c>
      <c r="W8"/>
      <c r="X8" s="72" t="str">
        <f t="shared" si="1"/>
        <v/>
      </c>
      <c r="Z8" s="67" t="s">
        <v>149</v>
      </c>
      <c r="AA8" s="32" t="str">
        <f>IF('DATA ENTRY'!N$24="","",'DATA ENTRY'!N$24)</f>
        <v>Tuesday February 8, 2022</v>
      </c>
      <c r="AB8" s="140" t="str">
        <f>IFERROR('DATA ENTRY'!P$37,"")</f>
        <v/>
      </c>
      <c r="AC8" s="140" t="str">
        <f>IFERROR('DATA ENTRY'!Q$37,"")</f>
        <v/>
      </c>
      <c r="AD8" s="140" t="str">
        <f>IFERROR('DATA ENTRY'!R$37,"")</f>
        <v/>
      </c>
      <c r="AE8" s="173" t="str">
        <f>'DATA ENTRY'!$S39</f>
        <v/>
      </c>
      <c r="AF8" s="173" t="str">
        <f>'DATA ENTRY'!$S40</f>
        <v/>
      </c>
      <c r="AG8" s="173" t="str">
        <f>'DATA ENTRY'!$S41</f>
        <v/>
      </c>
      <c r="AH8" s="173" t="str">
        <f>'DATA ENTRY'!$S42</f>
        <v/>
      </c>
      <c r="AI8" s="173" t="str">
        <f t="shared" si="0"/>
        <v/>
      </c>
    </row>
    <row r="9" spans="2:35">
      <c r="B9" s="146" t="str">
        <f>'Points Brains DNE'!B435</f>
        <v>LL</v>
      </c>
      <c r="C9" s="148" t="e">
        <f>'Points Brains DNE'!C435</f>
        <v>#DIV/0!</v>
      </c>
      <c r="D9" s="148" t="e">
        <f>'Points Brains DNE'!D435</f>
        <v>#DIV/0!</v>
      </c>
      <c r="E9" s="146"/>
      <c r="F9" s="146"/>
      <c r="G9" s="146"/>
      <c r="H9" s="146"/>
      <c r="S9" s="67" t="s">
        <v>151</v>
      </c>
      <c r="T9" s="71" t="str">
        <f>IFERROR(AVERAGEIFS(AB$2:AB$51,$Z$2:$Z$51,"week 4", AB$2:AB$51, "&lt;&gt;#DIV/0!"),"")</f>
        <v/>
      </c>
      <c r="U9" s="71" t="str">
        <f>IFERROR(AVERAGEIFS(AC$2:AC$51,$Z$2:$Z$51,"week 4", AC$2:AC$51, "&lt;&gt;#DIV/0!"),"")</f>
        <v/>
      </c>
      <c r="V9" s="71" t="str">
        <f>IFERROR(AVERAGEIFS(AD$2:AD$51,$Z$2:$Z$51,"week 4", AD$2:AD$51, "&lt;&gt;#DIV/0!"),"")</f>
        <v/>
      </c>
      <c r="W9"/>
      <c r="X9" s="72" t="str">
        <f t="shared" si="1"/>
        <v/>
      </c>
      <c r="Z9" s="67" t="s">
        <v>149</v>
      </c>
      <c r="AA9" s="32" t="str">
        <f>IF('DATA ENTRY'!Z$24="","",'DATA ENTRY'!Z$24)</f>
        <v>Wednesday, February 9, 2022</v>
      </c>
      <c r="AB9" s="140" t="str">
        <f>IFERROR('DATA ENTRY'!AB$37,"")</f>
        <v/>
      </c>
      <c r="AC9" s="140" t="str">
        <f>IFERROR('DATA ENTRY'!AC$37,"")</f>
        <v/>
      </c>
      <c r="AD9" s="140" t="str">
        <f>IFERROR('DATA ENTRY'!AD$37,"")</f>
        <v/>
      </c>
      <c r="AE9" s="173" t="str">
        <f>'DATA ENTRY'!$AE39</f>
        <v/>
      </c>
      <c r="AF9" s="173" t="str">
        <f>'DATA ENTRY'!$AE40</f>
        <v/>
      </c>
      <c r="AG9" s="173" t="str">
        <f>'DATA ENTRY'!$AE41</f>
        <v/>
      </c>
      <c r="AH9" s="173" t="str">
        <f>'DATA ENTRY'!$AE42</f>
        <v/>
      </c>
      <c r="AI9" s="173" t="str">
        <f t="shared" si="0"/>
        <v/>
      </c>
    </row>
    <row r="10" spans="2:35">
      <c r="B10" s="146" t="str">
        <f>'Points Brains DNE'!B436</f>
        <v>Bio</v>
      </c>
      <c r="C10" s="148" t="e">
        <f>'Points Brains DNE'!C436</f>
        <v>#DIV/0!</v>
      </c>
      <c r="D10" s="148" t="e">
        <f>'Points Brains DNE'!D436</f>
        <v>#DIV/0!</v>
      </c>
      <c r="E10" s="146"/>
      <c r="F10" s="146"/>
      <c r="G10" s="146"/>
      <c r="H10" s="146"/>
      <c r="S10" s="67" t="s">
        <v>152</v>
      </c>
      <c r="T10" s="71" t="str">
        <f>IFERROR(AVERAGEIFS(AB$2:AB$51,$Z$2:$Z$51,"week 5", AB$2:AB$51, "&lt;&gt;#DIV/0!"),"")</f>
        <v/>
      </c>
      <c r="U10" s="71" t="str">
        <f>IFERROR(AVERAGEIFS(AC$2:AC$51,$Z$2:$Z$51,"week 5", AC$2:AC$51, "&lt;&gt;#DIV/0!"),"")</f>
        <v/>
      </c>
      <c r="V10" s="71" t="str">
        <f>IFERROR(AVERAGEIFS(AD$2:AD$51,$Z$2:$Z$51,"week 5", AD$2:AD$51, "&lt;&gt;#DIV/0!"),"")</f>
        <v/>
      </c>
      <c r="W10"/>
      <c r="X10" s="72" t="str">
        <f t="shared" si="1"/>
        <v/>
      </c>
      <c r="Z10" s="67" t="s">
        <v>149</v>
      </c>
      <c r="AA10" s="32" t="str">
        <f>IF('DATA ENTRY'!AL$24="","",'DATA ENTRY'!AL$24)</f>
        <v>Thursday February 10, 2022</v>
      </c>
      <c r="AB10" s="140" t="str">
        <f>IFERROR('DATA ENTRY'!AN$37,"")</f>
        <v/>
      </c>
      <c r="AC10" s="140" t="str">
        <f>IFERROR('DATA ENTRY'!AO$37,"")</f>
        <v/>
      </c>
      <c r="AD10" s="140" t="str">
        <f>IFERROR('DATA ENTRY'!AP$37,"")</f>
        <v/>
      </c>
      <c r="AE10" s="173" t="str">
        <f>'DATA ENTRY'!$AQ39</f>
        <v/>
      </c>
      <c r="AF10" s="173" t="str">
        <f>'DATA ENTRY'!$AQ40</f>
        <v/>
      </c>
      <c r="AG10" s="173" t="str">
        <f>'DATA ENTRY'!$AQ41</f>
        <v/>
      </c>
      <c r="AH10" s="173" t="str">
        <f>'DATA ENTRY'!$AQ42</f>
        <v/>
      </c>
      <c r="AI10" s="173" t="str">
        <f t="shared" si="0"/>
        <v/>
      </c>
    </row>
    <row r="11" spans="2:35">
      <c r="B11" s="146" t="str">
        <f>'Points Brains DNE'!B437</f>
        <v>Eng 10</v>
      </c>
      <c r="C11" s="148" t="e">
        <f>'Points Brains DNE'!C437</f>
        <v>#DIV/0!</v>
      </c>
      <c r="D11" s="148" t="e">
        <f>'Points Brains DNE'!D437</f>
        <v>#DIV/0!</v>
      </c>
      <c r="E11" s="146"/>
      <c r="F11" s="146"/>
      <c r="G11" s="146"/>
      <c r="H11" s="146"/>
      <c r="S11" s="67" t="s">
        <v>153</v>
      </c>
      <c r="T11" s="71" t="str">
        <f>IFERROR(AVERAGEIFS(AB$2:AB$51,$Z$2:$Z$51,"week 6", AB$2:AB$51, "&lt;&gt;#DIV/0!"),"")</f>
        <v/>
      </c>
      <c r="U11" s="71" t="str">
        <f>IFERROR(AVERAGEIFS(AC$2:AC$51,$Z$2:$Z$51,"week 6", AC$2:AC$51, "&lt;&gt;#DIV/0!"),"")</f>
        <v/>
      </c>
      <c r="V11" s="71" t="str">
        <f>IFERROR(AVERAGEIFS(AD$2:AD$51,$Z$2:$Z$51,"week 6", AD$2:AD$51, "&lt;&gt;#DIV/0!"),"")</f>
        <v/>
      </c>
      <c r="W11"/>
      <c r="X11" s="72" t="str">
        <f>IFERROR(AVERAGE(T11,U11,V11),"")</f>
        <v/>
      </c>
      <c r="Z11" s="67" t="s">
        <v>149</v>
      </c>
      <c r="AA11" s="32" t="str">
        <f>IF('DATA ENTRY'!AX$24="","",'DATA ENTRY'!AX$24)</f>
        <v>Friday, February 11, 2022</v>
      </c>
      <c r="AB11" s="140" t="str">
        <f>IFERROR('DATA ENTRY'!AZ$37,"")</f>
        <v/>
      </c>
      <c r="AC11" s="140" t="str">
        <f>IFERROR('DATA ENTRY'!BA$37,"")</f>
        <v/>
      </c>
      <c r="AD11" s="140" t="str">
        <f>IFERROR('DATA ENTRY'!BB$37,"")</f>
        <v/>
      </c>
      <c r="AE11" s="173" t="str">
        <f>'DATA ENTRY'!$BC39</f>
        <v/>
      </c>
      <c r="AF11" s="173" t="str">
        <f>'DATA ENTRY'!$BC40</f>
        <v/>
      </c>
      <c r="AG11" s="173" t="str">
        <f>'DATA ENTRY'!$BC41</f>
        <v/>
      </c>
      <c r="AH11" s="173" t="str">
        <f>'DATA ENTRY'!$BC42</f>
        <v/>
      </c>
      <c r="AI11" s="173" t="str">
        <f t="shared" si="0"/>
        <v/>
      </c>
    </row>
    <row r="12" spans="2:35">
      <c r="B12" s="146" t="str">
        <f>'Points Brains DNE'!B438</f>
        <v>Group</v>
      </c>
      <c r="C12" s="148" t="e">
        <f>'Points Brains DNE'!C438</f>
        <v>#DIV/0!</v>
      </c>
      <c r="D12" s="148" t="e">
        <f>'Points Brains DNE'!D438</f>
        <v>#DIV/0!</v>
      </c>
      <c r="E12" s="146"/>
      <c r="F12" s="146"/>
      <c r="G12" s="146"/>
      <c r="H12" s="146"/>
      <c r="S12" s="67" t="s">
        <v>154</v>
      </c>
      <c r="T12" s="71" t="str">
        <f>IFERROR(AVERAGEIFS(AB$2:AB$51,$Z$2:$Z$51,"week 7", AB$2:AB$51, "&lt;&gt;#DIV/0!"),"")</f>
        <v/>
      </c>
      <c r="U12" s="71" t="str">
        <f>IFERROR(AVERAGEIFS(AC$2:AC$51,$Z$2:$Z$51,"week 7", AC$2:AC$51, "&lt;&gt;#DIV/0!"),"")</f>
        <v/>
      </c>
      <c r="V12" s="71" t="str">
        <f>IFERROR(AVERAGEIFS(AD$2:AD$51,$Z$2:$Z$51,"week 7", AD$2:AD$51, "&lt;&gt;#DIV/0!"),"")</f>
        <v/>
      </c>
      <c r="W12"/>
      <c r="X12" s="72" t="str">
        <f t="shared" si="1"/>
        <v/>
      </c>
      <c r="Z12" s="67" t="s">
        <v>155</v>
      </c>
      <c r="AA12" s="32" t="str">
        <f>IF('DATA ENTRY'!B$45="","",'DATA ENTRY'!B$45)</f>
        <v>Monday,February 14, 2022</v>
      </c>
      <c r="AB12" s="140" t="str">
        <f>IFERROR('DATA ENTRY'!D$58,"")</f>
        <v/>
      </c>
      <c r="AC12" s="140" t="str">
        <f>IFERROR('DATA ENTRY'!E$58,"")</f>
        <v/>
      </c>
      <c r="AD12" s="140" t="str">
        <f>IFERROR('DATA ENTRY'!F$58,"")</f>
        <v/>
      </c>
      <c r="AE12" s="173" t="str">
        <f>'DATA ENTRY'!$G60</f>
        <v/>
      </c>
      <c r="AF12" s="173" t="str">
        <f>'DATA ENTRY'!$G61</f>
        <v/>
      </c>
      <c r="AG12" s="173" t="str">
        <f>'DATA ENTRY'!$G62</f>
        <v/>
      </c>
      <c r="AH12" s="173" t="str">
        <f>'DATA ENTRY'!$G63</f>
        <v/>
      </c>
      <c r="AI12" s="173" t="str">
        <f t="shared" si="0"/>
        <v/>
      </c>
    </row>
    <row r="13" spans="2:35">
      <c r="B13" s="146" t="str">
        <f>'Points Brains DNE'!B439</f>
        <v>CreatWrit</v>
      </c>
      <c r="C13" s="148" t="e">
        <f>'Points Brains DNE'!C439</f>
        <v>#DIV/0!</v>
      </c>
      <c r="D13" s="148" t="e">
        <f>'Points Brains DNE'!D439</f>
        <v>#DIV/0!</v>
      </c>
      <c r="E13" s="146"/>
      <c r="F13" s="146"/>
      <c r="G13" s="146"/>
      <c r="H13" s="146"/>
      <c r="S13" s="67" t="s">
        <v>156</v>
      </c>
      <c r="T13" s="71" t="str">
        <f>IFERROR(AVERAGEIFS(AB$2:AB$51,$Z$2:$Z$51,"week 8", AB$2:AB$51, "&lt;&gt;#DIV/0!"),"")</f>
        <v/>
      </c>
      <c r="U13" s="71" t="str">
        <f>IFERROR(AVERAGEIFS(AC$2:AC$51,$Z$2:$Z$51,"week 8", AC$2:AC$51, "&lt;&gt;#DIV/0!"),"")</f>
        <v/>
      </c>
      <c r="V13" s="71" t="str">
        <f>IFERROR(AVERAGEIFS(AD$2:AD$51,$Z$2:$Z$51,"week 8", AD$2:AD$51, "&lt;&gt;#DIV/0!"),"")</f>
        <v/>
      </c>
      <c r="W13"/>
      <c r="X13" s="72" t="str">
        <f t="shared" si="1"/>
        <v/>
      </c>
      <c r="Z13" s="67" t="s">
        <v>155</v>
      </c>
      <c r="AA13" s="32" t="str">
        <f>IF('DATA ENTRY'!N$45="","",'DATA ENTRY'!N$45)</f>
        <v>Tuesday February 15, 2022</v>
      </c>
      <c r="AB13" s="140" t="str">
        <f>IFERROR('DATA ENTRY'!P$58,"")</f>
        <v/>
      </c>
      <c r="AC13" s="140" t="str">
        <f>IFERROR('DATA ENTRY'!Q$58,"")</f>
        <v/>
      </c>
      <c r="AD13" s="140" t="str">
        <f>IFERROR('DATA ENTRY'!R$58,"")</f>
        <v/>
      </c>
      <c r="AE13" s="173" t="str">
        <f>'DATA ENTRY'!$S60</f>
        <v/>
      </c>
      <c r="AF13" s="173" t="str">
        <f>'DATA ENTRY'!$S61</f>
        <v/>
      </c>
      <c r="AG13" s="173" t="str">
        <f>'DATA ENTRY'!$S62</f>
        <v/>
      </c>
      <c r="AH13" s="173" t="str">
        <f>'DATA ENTRY'!$S63</f>
        <v/>
      </c>
      <c r="AI13" s="173" t="str">
        <f t="shared" si="0"/>
        <v/>
      </c>
    </row>
    <row r="14" spans="2:35">
      <c r="B14" s="146" t="str">
        <f>'Points Brains DNE'!B440</f>
        <v>Art</v>
      </c>
      <c r="C14" s="148" t="e">
        <f>'Points Brains DNE'!C440</f>
        <v>#DIV/0!</v>
      </c>
      <c r="D14" s="148" t="e">
        <f>'Points Brains DNE'!D440</f>
        <v>#DIV/0!</v>
      </c>
      <c r="E14" s="146"/>
      <c r="F14" s="146"/>
      <c r="G14" s="146"/>
      <c r="H14" s="146"/>
      <c r="S14" s="67" t="s">
        <v>157</v>
      </c>
      <c r="T14" s="71" t="str">
        <f>IFERROR(AVERAGEIFS(AB$2:AB$51,$Z$2:$Z$51,"week 9", AB$2:AB$51, "&lt;&gt;#DIV/0!"),"")</f>
        <v/>
      </c>
      <c r="U14" s="71" t="str">
        <f>IFERROR(AVERAGEIFS(AC$2:AC$51,$Z$2:$Z$51,"week 9", AC$2:AC$51, "&lt;&gt;#DIV/0!"),"")</f>
        <v/>
      </c>
      <c r="V14" s="71" t="str">
        <f>IFERROR(AVERAGEIFS(AD$2:AD$51,$Z$2:$Z$51,"week 9", AD$2:AD$51, "&lt;&gt;#DIV/0!"),"")</f>
        <v/>
      </c>
      <c r="W14"/>
      <c r="X14" s="72" t="str">
        <f t="shared" si="1"/>
        <v/>
      </c>
      <c r="Z14" s="67" t="s">
        <v>155</v>
      </c>
      <c r="AA14" s="32" t="str">
        <f>IF('DATA ENTRY'!Z$45="","",'DATA ENTRY'!Z$45)</f>
        <v>Wednesday February 16, 2022</v>
      </c>
      <c r="AB14" s="140" t="str">
        <f>IFERROR('DATA ENTRY'!AB$58,"")</f>
        <v/>
      </c>
      <c r="AC14" s="140" t="str">
        <f>IFERROR('DATA ENTRY'!AC$58,"")</f>
        <v/>
      </c>
      <c r="AD14" s="140" t="str">
        <f>IFERROR('DATA ENTRY'!AD$58,"")</f>
        <v/>
      </c>
      <c r="AE14" s="173" t="str">
        <f>'DATA ENTRY'!$AE60</f>
        <v/>
      </c>
      <c r="AF14" s="173" t="str">
        <f>'DATA ENTRY'!$AE61</f>
        <v/>
      </c>
      <c r="AG14" s="173" t="str">
        <f>'DATA ENTRY'!$AE62</f>
        <v/>
      </c>
      <c r="AH14" s="173" t="str">
        <f>'DATA ENTRY'!$AE63</f>
        <v/>
      </c>
      <c r="AI14" s="173" t="str">
        <f t="shared" si="0"/>
        <v/>
      </c>
    </row>
    <row r="15" spans="2:35">
      <c r="B15" s="146" t="str">
        <f>'Points Brains DNE'!B441</f>
        <v>WH 1</v>
      </c>
      <c r="C15" s="148" t="e">
        <f>'Points Brains DNE'!C441</f>
        <v>#DIV/0!</v>
      </c>
      <c r="D15" s="148" t="e">
        <f>'Points Brains DNE'!D441</f>
        <v>#DIV/0!</v>
      </c>
      <c r="E15" s="146"/>
      <c r="F15" s="146"/>
      <c r="G15" s="146"/>
      <c r="H15" s="146"/>
      <c r="S15" s="67" t="s">
        <v>158</v>
      </c>
      <c r="T15" s="71" t="str">
        <f>IFERROR(AVERAGEIFS(AB$2:AB$51,$Z$2:$Z$51,"week 10", AB$2:AB$51, "&lt;&gt;#DIV/0!"),"")</f>
        <v/>
      </c>
      <c r="U15" s="71" t="str">
        <f>IFERROR(AVERAGEIFS(AC$2:AC$51,$Z$2:$Z$51,"week 10", AC$2:AC$51, "&lt;&gt;#DIV/0!"),"")</f>
        <v/>
      </c>
      <c r="V15" s="71" t="str">
        <f>IFERROR(AVERAGEIFS(AD$2:AD$51,$Z$2:$Z$51,"week 10", AD$2:AD$51, "&lt;&gt;#DIV/0!"),"")</f>
        <v/>
      </c>
      <c r="W15"/>
      <c r="X15" s="72" t="str">
        <f>IFERROR(AVERAGE(T15,U15,V15),"")</f>
        <v/>
      </c>
      <c r="Z15" s="67" t="s">
        <v>155</v>
      </c>
      <c r="AA15" s="32" t="str">
        <f>IF('DATA ENTRY'!AL$45="","",'DATA ENTRY'!AL$45)</f>
        <v>Thursday February 17, 2022</v>
      </c>
      <c r="AB15" s="140" t="str">
        <f>IFERROR('DATA ENTRY'!AN$58,"")</f>
        <v/>
      </c>
      <c r="AC15" s="140" t="str">
        <f>IFERROR('DATA ENTRY'!AO$58,"")</f>
        <v/>
      </c>
      <c r="AD15" s="140" t="str">
        <f>IFERROR('DATA ENTRY'!AP$58,"")</f>
        <v/>
      </c>
      <c r="AE15" s="173" t="str">
        <f>'DATA ENTRY'!$AQ60</f>
        <v/>
      </c>
      <c r="AF15" s="173" t="str">
        <f>'DATA ENTRY'!$AQ61</f>
        <v/>
      </c>
      <c r="AG15" s="173" t="str">
        <f>'DATA ENTRY'!$AQ62</f>
        <v/>
      </c>
      <c r="AH15" s="173" t="str">
        <f>'DATA ENTRY'!$AQ63</f>
        <v/>
      </c>
      <c r="AI15" s="173" t="str">
        <f t="shared" si="0"/>
        <v/>
      </c>
    </row>
    <row r="16" spans="2:35" ht="15.75" thickBot="1">
      <c r="B16" s="149" t="s">
        <v>159</v>
      </c>
      <c r="C16" s="150" t="e">
        <f>'Points Brains DNE'!C407</f>
        <v>#DIV/0!</v>
      </c>
      <c r="D16" s="150" t="e">
        <f>'Points Brains DNE'!D407</f>
        <v>#DIV/0!</v>
      </c>
      <c r="E16" s="146"/>
      <c r="F16" s="146"/>
      <c r="G16" s="146"/>
      <c r="H16" s="146"/>
      <c r="S16" s="74" t="s">
        <v>160</v>
      </c>
      <c r="T16" s="75" t="str">
        <f>IFERROR(AVERAGEIFS(AB$2:AB$51,$Z$2:$Z$51,"week 11", AB$2:AB$51, "&lt;&gt;#DIV/0!"),"")</f>
        <v/>
      </c>
      <c r="U16" s="75" t="str">
        <f>IFERROR(AVERAGEIFS(AC$2:AC$51,$Z$2:$Z$51,"week 11", AC$2:AC$51, "&lt;&gt;#DIV/0!"),"")</f>
        <v/>
      </c>
      <c r="V16" s="75" t="str">
        <f>IFERROR(AVERAGEIFS(AD$2:AD$51,$Z$2:$Z$51,"week 11", AD$2:AD$51, "&lt;&gt;#DIV/0!"),"")</f>
        <v/>
      </c>
      <c r="W16" s="76"/>
      <c r="X16" s="72" t="str">
        <f t="shared" si="1"/>
        <v/>
      </c>
      <c r="Z16" s="67" t="s">
        <v>155</v>
      </c>
      <c r="AA16" s="32" t="str">
        <f>IF('DATA ENTRY'!AX$45="","",'DATA ENTRY'!AX$45)</f>
        <v>Friday February 18, 2022</v>
      </c>
      <c r="AB16" s="140" t="str">
        <f>IFERROR('DATA ENTRY'!AZ$58,"")</f>
        <v/>
      </c>
      <c r="AC16" s="140" t="str">
        <f>IFERROR('DATA ENTRY'!BA$58,"")</f>
        <v/>
      </c>
      <c r="AD16" s="140" t="str">
        <f>IFERROR('DATA ENTRY'!BB$58,"")</f>
        <v/>
      </c>
      <c r="AE16" s="173" t="str">
        <f>'DATA ENTRY'!$BC60</f>
        <v/>
      </c>
      <c r="AF16" s="173" t="str">
        <f>'DATA ENTRY'!$BC61</f>
        <v/>
      </c>
      <c r="AG16" s="173" t="str">
        <f>'DATA ENTRY'!$BC62</f>
        <v/>
      </c>
      <c r="AH16" s="173" t="str">
        <f>'DATA ENTRY'!$BC63</f>
        <v/>
      </c>
      <c r="AI16" s="173" t="str">
        <f t="shared" si="0"/>
        <v/>
      </c>
    </row>
    <row r="17" spans="19:35" ht="15.75" thickBot="1">
      <c r="Z17" s="67" t="s">
        <v>161</v>
      </c>
      <c r="AA17" s="32" t="str">
        <f>IF('DATA ENTRY'!B$66="","",'DATA ENTRY'!B$66)</f>
        <v>Monday,February 21, 2022</v>
      </c>
      <c r="AB17" s="140" t="str">
        <f>IFERROR('DATA ENTRY'!D$79,"")</f>
        <v/>
      </c>
      <c r="AC17" s="140" t="str">
        <f>IFERROR('DATA ENTRY'!E$79,"")</f>
        <v/>
      </c>
      <c r="AD17" s="140" t="str">
        <f>IFERROR('DATA ENTRY'!F$79,"")</f>
        <v/>
      </c>
      <c r="AE17" s="173" t="str">
        <f>'DATA ENTRY'!$G81</f>
        <v/>
      </c>
      <c r="AF17" s="173" t="str">
        <f>'DATA ENTRY'!$G82</f>
        <v/>
      </c>
      <c r="AG17" s="173" t="str">
        <f>'DATA ENTRY'!$G83</f>
        <v/>
      </c>
      <c r="AH17" s="173" t="str">
        <f>'DATA ENTRY'!$G84</f>
        <v/>
      </c>
      <c r="AI17" s="173" t="str">
        <f t="shared" si="0"/>
        <v/>
      </c>
    </row>
    <row r="18" spans="19:35">
      <c r="S18" s="289" t="s">
        <v>162</v>
      </c>
      <c r="T18" s="290"/>
      <c r="U18" s="290"/>
      <c r="V18" s="290"/>
      <c r="W18" s="290"/>
      <c r="X18" s="291"/>
      <c r="Z18" s="67" t="s">
        <v>161</v>
      </c>
      <c r="AA18" s="32" t="str">
        <f>IF('DATA ENTRY'!N$66="","",'DATA ENTRY'!N$66)</f>
        <v>Tuesday February 22, 2022</v>
      </c>
      <c r="AB18" s="140" t="str">
        <f>IFERROR('DATA ENTRY'!P$79,"")</f>
        <v/>
      </c>
      <c r="AC18" s="140" t="str">
        <f>IFERROR('DATA ENTRY'!Q$79,"")</f>
        <v/>
      </c>
      <c r="AD18" s="140" t="str">
        <f>IFERROR('DATA ENTRY'!R$79,"")</f>
        <v/>
      </c>
      <c r="AE18" s="173" t="str">
        <f>'DATA ENTRY'!$S81</f>
        <v/>
      </c>
      <c r="AF18" s="173" t="str">
        <f>'DATA ENTRY'!$S82</f>
        <v/>
      </c>
      <c r="AG18" s="173" t="str">
        <f>'DATA ENTRY'!$S83</f>
        <v/>
      </c>
      <c r="AH18" s="173" t="str">
        <f>'DATA ENTRY'!$S84</f>
        <v/>
      </c>
      <c r="AI18" s="173" t="str">
        <f t="shared" si="0"/>
        <v/>
      </c>
    </row>
    <row r="19" spans="19:35" ht="15.75" thickBot="1">
      <c r="S19" s="292"/>
      <c r="T19" s="293"/>
      <c r="U19" s="293"/>
      <c r="V19" s="293"/>
      <c r="W19" s="293"/>
      <c r="X19" s="294"/>
      <c r="Z19" s="67" t="s">
        <v>161</v>
      </c>
      <c r="AA19" s="32" t="str">
        <f>IF('DATA ENTRY'!Z$66="","",'DATA ENTRY'!Z$66)</f>
        <v>Wednesday February 23, 2022</v>
      </c>
      <c r="AB19" s="140" t="str">
        <f>IFERROR('DATA ENTRY'!AB$79,"")</f>
        <v/>
      </c>
      <c r="AC19" s="140" t="str">
        <f>IFERROR('DATA ENTRY'!AC$79,"")</f>
        <v/>
      </c>
      <c r="AD19" s="140" t="str">
        <f>IFERROR('DATA ENTRY'!AD$79,"")</f>
        <v/>
      </c>
      <c r="AE19" s="173" t="str">
        <f>'DATA ENTRY'!$AE81</f>
        <v/>
      </c>
      <c r="AF19" s="173" t="str">
        <f>'DATA ENTRY'!$AE82</f>
        <v/>
      </c>
      <c r="AG19" s="173" t="str">
        <f>'DATA ENTRY'!$AE83</f>
        <v/>
      </c>
      <c r="AH19" s="173" t="str">
        <f>'DATA ENTRY'!$AE84</f>
        <v/>
      </c>
      <c r="AI19" s="173" t="str">
        <f t="shared" si="0"/>
        <v/>
      </c>
    </row>
    <row r="20" spans="19:35">
      <c r="S20" s="78"/>
      <c r="T20" s="68" t="s">
        <v>26</v>
      </c>
      <c r="U20" s="68" t="s">
        <v>163</v>
      </c>
      <c r="V20" s="68" t="s">
        <v>164</v>
      </c>
      <c r="W20" s="68" t="s">
        <v>88</v>
      </c>
      <c r="X20" s="73"/>
      <c r="Z20" s="67" t="s">
        <v>161</v>
      </c>
      <c r="AA20" s="32" t="str">
        <f>IF('DATA ENTRY'!AL$66="","",'DATA ENTRY'!AL$66)</f>
        <v>Thursday, February 24, 2022</v>
      </c>
      <c r="AB20" s="140" t="str">
        <f>IFERROR('DATA ENTRY'!AN$79,"")</f>
        <v/>
      </c>
      <c r="AC20" s="140" t="str">
        <f>IFERROR('DATA ENTRY'!AO$79,"")</f>
        <v/>
      </c>
      <c r="AD20" s="140" t="str">
        <f>IFERROR('DATA ENTRY'!AP$79,"")</f>
        <v/>
      </c>
      <c r="AE20" s="173" t="str">
        <f>'DATA ENTRY'!$AQ81</f>
        <v/>
      </c>
      <c r="AF20" s="173" t="str">
        <f>'DATA ENTRY'!$AQ82</f>
        <v/>
      </c>
      <c r="AG20" s="173" t="str">
        <f>'DATA ENTRY'!$AQ83</f>
        <v/>
      </c>
      <c r="AH20" s="173" t="str">
        <f>'DATA ENTRY'!$AQ84</f>
        <v/>
      </c>
      <c r="AI20" s="173" t="str">
        <f t="shared" si="0"/>
        <v/>
      </c>
    </row>
    <row r="21" spans="19:35">
      <c r="S21" s="79" t="s">
        <v>123</v>
      </c>
      <c r="T21" s="71" t="str">
        <f>IFERROR(AVERAGE('DATA ENTRY'!D6,'DATA ENTRY'!P6,
'DATA ENTRY'!AB6,'DATA ENTRY'!AN6,
'DATA ENTRY'!AZ6,
'DATA ENTRY'!D27,
'DATA ENTRY'!P27,'DATA ENTRY'!AB27,
'DATA ENTRY'!AN27,'DATA ENTRY'!AZ27,
'DATA ENTRY'!D48,'DATA ENTRY'!P48,
'DATA ENTRY'!AB48,
'DATA ENTRY'!AN48,'DATA ENTRY'!AZ48,
'DATA ENTRY'!D69,'DATA ENTRY'!P69,
'DATA ENTRY'!AB69,'DATA ENTRY'!AN69,
'DATA ENTRY'!AZ69,
'DATA ENTRY'!D90,
'DATA ENTRY'!P90,'DATA ENTRY'!AB90,
'DATA ENTRY'!AN90,'DATA ENTRY'!AZ90,
'DATA ENTRY'!D111,'DATA ENTRY'!P111,
'DATA ENTRY'!AB111,'DATA ENTRY'!AN111,
'DATA ENTRY'!AZ111,
'DATA ENTRY'!D132,
'DATA ENTRY'!P132,'DATA ENTRY'!AB132,
'DATA ENTRY'!AN132,'DATA ENTRY'!AZ132,
'DATA ENTRY'!D153,'DATA ENTRY'!P153,
'DATA ENTRY'!AB153,'DATA ENTRY'!AN153,
'DATA ENTRY'!AZ153,
'DATA ENTRY'!D174,
'DATA ENTRY'!P174,'DATA ENTRY'!AB174,
'DATA ENTRY'!AN174,'DATA ENTRY'!AZ174,
'DATA ENTRY'!D195,'DATA ENTRY'!P195,
'DATA ENTRY'!AB195,'DATA ENTRY'!AN195,
'DATA ENTRY'!AZ195,
'DATA ENTRY'!D215,
'DATA ENTRY'!P215,'DATA ENTRY'!AB215,
'DATA ENTRY'!AN215,
'DATA ENTRY'!AZ215
), "")</f>
        <v/>
      </c>
      <c r="U21" s="71" t="str">
        <f>IFERROR(AVERAGE('DATA ENTRY'!E6,'DATA ENTRY'!Q6,
'DATA ENTRY'!AC6,'DATA ENTRY'!AO6,
'DATA ENTRY'!BA6,
'DATA ENTRY'!E27,
'DATA ENTRY'!Q27,'DATA ENTRY'!AC27,
'DATA ENTRY'!AO27,'DATA ENTRY'!BA27,
'DATA ENTRY'!E48,'DATA ENTRY'!Q48,
'DATA ENTRY'!AC48,
'DATA ENTRY'!AO48,'DATA ENTRY'!BA48,
'DATA ENTRY'!E69,'DATA ENTRY'!Q69,
'DATA ENTRY'!AC69,'DATA ENTRY'!AO69,
'DATA ENTRY'!BA69,
'DATA ENTRY'!E90,
'DATA ENTRY'!Q90,'DATA ENTRY'!AC90,
'DATA ENTRY'!AO90,'DATA ENTRY'!BA90,
'DATA ENTRY'!E111,'DATA ENTRY'!Q111,
'DATA ENTRY'!AC111,'DATA ENTRY'!AO111,
'DATA ENTRY'!BA111,
'DATA ENTRY'!E132,
'DATA ENTRY'!Q132,'DATA ENTRY'!AC132,
'DATA ENTRY'!AO132,'DATA ENTRY'!BA132,
'DATA ENTRY'!E153,'DATA ENTRY'!Q153,
'DATA ENTRY'!AC153,'DATA ENTRY'!AO153,
'DATA ENTRY'!BA153,
'DATA ENTRY'!E174,
'DATA ENTRY'!Q174,'DATA ENTRY'!AC174,
'DATA ENTRY'!AO174,'DATA ENTRY'!BA174,
'DATA ENTRY'!E195,'DATA ENTRY'!Q195,
'DATA ENTRY'!AC195,'DATA ENTRY'!AO195,
'DATA ENTRY'!BA195,
'DATA ENTRY'!E215,
'DATA ENTRY'!Q215,'DATA ENTRY'!AC215,
'DATA ENTRY'!AO215,
'DATA ENTRY'!BA215
), "")</f>
        <v/>
      </c>
      <c r="V21" s="71" t="str">
        <f>IFERROR(AVERAGE('DATA ENTRY'!F6,'DATA ENTRY'!R6,
'DATA ENTRY'!AD6,'DATA ENTRY'!AP6,
'DATA ENTRY'!BB6,
'DATA ENTRY'!F27,
'DATA ENTRY'!R27,'DATA ENTRY'!AD27,
'DATA ENTRY'!AP27,'DATA ENTRY'!BB27,
'DATA ENTRY'!F48,'DATA ENTRY'!R48,
'DATA ENTRY'!AD48,
'DATA ENTRY'!AP48,'DATA ENTRY'!BB48,
'DATA ENTRY'!F69,'DATA ENTRY'!R69,
'DATA ENTRY'!AD69,'DATA ENTRY'!AP69,
'DATA ENTRY'!BB69,
'DATA ENTRY'!F90,
'DATA ENTRY'!R90,'DATA ENTRY'!AD90,
'DATA ENTRY'!AP90,'DATA ENTRY'!BB90,
'DATA ENTRY'!F111,'DATA ENTRY'!R111,
'DATA ENTRY'!AD111,'DATA ENTRY'!AP111,
'DATA ENTRY'!BB111,
'DATA ENTRY'!F132,
'DATA ENTRY'!R132,'DATA ENTRY'!AD132,
'DATA ENTRY'!AP132,'DATA ENTRY'!BB132,
'DATA ENTRY'!F153,'DATA ENTRY'!R153,
'DATA ENTRY'!AD153,'DATA ENTRY'!AP153,
'DATA ENTRY'!BB153,
'DATA ENTRY'!F174,
'DATA ENTRY'!R174,'DATA ENTRY'!AD174,
'DATA ENTRY'!AP174,'DATA ENTRY'!BB174,
'DATA ENTRY'!F195,'DATA ENTRY'!R195,
'DATA ENTRY'!AD195,'DATA ENTRY'!AP195,
'DATA ENTRY'!BB195,
'DATA ENTRY'!F215,
'DATA ENTRY'!R215,'DATA ENTRY'!AD215,
'DATA ENTRY'!AP215,
'DATA ENTRY'!BB215
), "")</f>
        <v/>
      </c>
      <c r="W21" s="71" t="str">
        <f>IFERROR(AVERAGE(
'DATA ENTRY'!D6:F6,
'DATA ENTRY'!P6:R6,
'DATA ENTRY'!AB6:AD6,
'DATA ENTRY'!AN6:AP6,
'DATA ENTRY'!AZ6:BB6,
'DATA ENTRY'!D27:F27,
'DATA ENTRY'!P27:R27,
'DATA ENTRY'!AB27:AD27,
'DATA ENTRY'!AN27:AP27,
'DATA ENTRY'!AZ27:BB27,
'DATA ENTRY'!D48:F48,
'DATA ENTRY'!P48:R48,
'DATA ENTRY'!AB48:AB48,
'DATA ENTRY'!AN48:AP48,
'DATA ENTRY'!AZ48:BB48,
'DATA ENTRY'!D69:F69,
'DATA ENTRY'!P69:R69,
'DATA ENTRY'!AB69:AD69,
'DATA ENTRY'!AN69:AP69,
'DATA ENTRY'!AZ69:BB69,
'DATA ENTRY'!D90:F90,
'DATA ENTRY'!P90:R90,
'DATA ENTRY'!AB90:AD90,
'DATA ENTRY'!AN90:AP90,
'DATA ENTRY'!AZ90:BB90,
'DATA ENTRY'!D111:F111,
'DATA ENTRY'!P111:R111,
'DATA ENTRY'!AB111:AD111,
'DATA ENTRY'!AN111:AP111,
'DATA ENTRY'!AZ111:BB111,
'DATA ENTRY'!D132:F132,
'DATA ENTRY'!P132:R132,
'DATA ENTRY'!AB132:AD132,
'DATA ENTRY'!AN132:AP132,
'DATA ENTRY'!AZ132:BB132,
'DATA ENTRY'!D153:F153,
'DATA ENTRY'!P153:R153,
'DATA ENTRY'!AB153:AD153,
'DATA ENTRY'!AN153:AP153,
'DATA ENTRY'!AZ153:BB153,
'DATA ENTRY'!D174:F174,
'DATA ENTRY'!P174:R174,
'DATA ENTRY'!AB174:AD174,
'DATA ENTRY'!AN174:AP174,
'DATA ENTRY'!AZ174:BB174,
'DATA ENTRY'!D195:F195,
'DATA ENTRY'!P195:R195,
'DATA ENTRY'!AB195:AD195,
'DATA ENTRY'!AN195:AP195,
'DATA ENTRY'!AZ195:BB195,
'DATA ENTRY'!D215:F215,
'DATA ENTRY'!P215:R215,
'DATA ENTRY'!AB215:AD215,
'DATA ENTRY'!AN215:AP215,
'DATA ENTRY'!AZ215:BB215
), "")</f>
        <v/>
      </c>
      <c r="X21" s="73"/>
      <c r="Z21" s="67" t="s">
        <v>161</v>
      </c>
      <c r="AA21" s="32" t="str">
        <f>IF('DATA ENTRY'!AX$66="","",'DATA ENTRY'!AX$66)</f>
        <v>Friday February 25, 2022</v>
      </c>
      <c r="AB21" s="140" t="str">
        <f>IFERROR('DATA ENTRY'!AZ$79,"")</f>
        <v/>
      </c>
      <c r="AC21" s="140" t="str">
        <f>IFERROR('DATA ENTRY'!BA$79,"")</f>
        <v/>
      </c>
      <c r="AD21" s="140" t="str">
        <f>IFERROR('DATA ENTRY'!BB$79,"")</f>
        <v/>
      </c>
      <c r="AE21" s="173" t="str">
        <f>'DATA ENTRY'!$BC81</f>
        <v/>
      </c>
      <c r="AF21" s="173" t="str">
        <f>'DATA ENTRY'!$BC82</f>
        <v/>
      </c>
      <c r="AG21" s="173" t="str">
        <f>'DATA ENTRY'!$BC83</f>
        <v/>
      </c>
      <c r="AH21" s="173" t="str">
        <f>'DATA ENTRY'!$BC84</f>
        <v/>
      </c>
      <c r="AI21" s="173" t="str">
        <f t="shared" si="0"/>
        <v/>
      </c>
    </row>
    <row r="22" spans="19:35">
      <c r="S22" s="79" t="s">
        <v>12</v>
      </c>
      <c r="T22" s="71" t="str">
        <f>IFERROR(AVERAGE('DATA ENTRY'!D7,'DATA ENTRY'!P7,
'DATA ENTRY'!AB7,'DATA ENTRY'!AN7,
'DATA ENTRY'!AZ7,
'DATA ENTRY'!D28,
'DATA ENTRY'!P28,'DATA ENTRY'!AB28,
'DATA ENTRY'!AN28,'DATA ENTRY'!AZ28,
'DATA ENTRY'!D49,'DATA ENTRY'!P49,
'DATA ENTRY'!AB49,
'DATA ENTRY'!AN49,'DATA ENTRY'!AZ49,
'DATA ENTRY'!D70,'DATA ENTRY'!P70,
'DATA ENTRY'!AB70,'DATA ENTRY'!AN70,
'DATA ENTRY'!AZ70,
'DATA ENTRY'!D91,
'DATA ENTRY'!P91,'DATA ENTRY'!AB91,
'DATA ENTRY'!AN91,'DATA ENTRY'!AZ91,
'DATA ENTRY'!D112,'DATA ENTRY'!P112,
'DATA ENTRY'!AB112,'DATA ENTRY'!AN112,
'DATA ENTRY'!AZ112,
'DATA ENTRY'!D133,
'DATA ENTRY'!P133,'DATA ENTRY'!AB133,
'DATA ENTRY'!AN133,'DATA ENTRY'!AZ133,
'DATA ENTRY'!D154,'DATA ENTRY'!P154,
'DATA ENTRY'!AB154,'DATA ENTRY'!AN154,
'DATA ENTRY'!AZ154,
'DATA ENTRY'!D175,
'DATA ENTRY'!P175,'DATA ENTRY'!AB175,
'DATA ENTRY'!AN175,'DATA ENTRY'!AZ175,
'DATA ENTRY'!D196,'DATA ENTRY'!P196,
'DATA ENTRY'!AB196,'DATA ENTRY'!AN196,
'DATA ENTRY'!AZ196,
'DATA ENTRY'!D216,
'DATA ENTRY'!P216,'DATA ENTRY'!AB216,
'DATA ENTRY'!AN216,
'DATA ENTRY'!AZ216
), "")</f>
        <v/>
      </c>
      <c r="U22" s="71" t="str">
        <f>IFERROR(AVERAGE('DATA ENTRY'!E7,'DATA ENTRY'!Q7,
'DATA ENTRY'!AC7,'DATA ENTRY'!AO7,
'DATA ENTRY'!BA7,
'DATA ENTRY'!E28,
'DATA ENTRY'!Q28,'DATA ENTRY'!AC28,
'DATA ENTRY'!AO28,'DATA ENTRY'!BA28,
'DATA ENTRY'!E49,'DATA ENTRY'!Q49,
'DATA ENTRY'!AC49,
'DATA ENTRY'!AO49,'DATA ENTRY'!BA49,
'DATA ENTRY'!E70,'DATA ENTRY'!Q70,
'DATA ENTRY'!AC70,'DATA ENTRY'!AO70,
'DATA ENTRY'!BA70,
'DATA ENTRY'!E91,
'DATA ENTRY'!Q91,'DATA ENTRY'!AC91,
'DATA ENTRY'!AO91,'DATA ENTRY'!BA91,
'DATA ENTRY'!E112,'DATA ENTRY'!Q112,
'DATA ENTRY'!AC112,'DATA ENTRY'!AO112,
'DATA ENTRY'!BA112,
'DATA ENTRY'!E133,
'DATA ENTRY'!Q133,'DATA ENTRY'!AC133,
'DATA ENTRY'!AO133,'DATA ENTRY'!BA133,
'DATA ENTRY'!E154,'DATA ENTRY'!Q154,
'DATA ENTRY'!AC154,'DATA ENTRY'!AO154,
'DATA ENTRY'!BA154,
'DATA ENTRY'!E175,
'DATA ENTRY'!Q175,'DATA ENTRY'!AC175,
'DATA ENTRY'!AO175,'DATA ENTRY'!BA175,
'DATA ENTRY'!E196,'DATA ENTRY'!Q196,
'DATA ENTRY'!AC196,'DATA ENTRY'!AO196,
'DATA ENTRY'!BA196,
'DATA ENTRY'!E216,
'DATA ENTRY'!Q216,'DATA ENTRY'!AC216,
'DATA ENTRY'!AO216,
'DATA ENTRY'!BA216
), "")</f>
        <v/>
      </c>
      <c r="V22" s="71" t="str">
        <f>IFERROR(AVERAGE('DATA ENTRY'!F7,'DATA ENTRY'!R7,
'DATA ENTRY'!AD7,'DATA ENTRY'!AP7,
'DATA ENTRY'!BB7,
'DATA ENTRY'!F28,
'DATA ENTRY'!R28,'DATA ENTRY'!AD28,
'DATA ENTRY'!AP28,'DATA ENTRY'!BB28,
'DATA ENTRY'!F49,'DATA ENTRY'!R49,
'DATA ENTRY'!AD49,
'DATA ENTRY'!AP49,'DATA ENTRY'!BB49,
'DATA ENTRY'!F70,'DATA ENTRY'!R70,
'DATA ENTRY'!AD70,'DATA ENTRY'!AP70,
'DATA ENTRY'!BB70,
'DATA ENTRY'!F91,
'DATA ENTRY'!R91,'DATA ENTRY'!AD91,
'DATA ENTRY'!AP91,'DATA ENTRY'!BB91,
'DATA ENTRY'!F112,'DATA ENTRY'!R112,
'DATA ENTRY'!AD112,'DATA ENTRY'!AP112,
'DATA ENTRY'!BB112,
'DATA ENTRY'!F133,
'DATA ENTRY'!R133,'DATA ENTRY'!AD133,
'DATA ENTRY'!AP133,'DATA ENTRY'!BB133,
'DATA ENTRY'!F154,'DATA ENTRY'!R154,
'DATA ENTRY'!AD154,'DATA ENTRY'!AP154,
'DATA ENTRY'!BB154,
'DATA ENTRY'!F175,
'DATA ENTRY'!R175,'DATA ENTRY'!AD175,
'DATA ENTRY'!AP175,'DATA ENTRY'!BB175,
'DATA ENTRY'!F196,'DATA ENTRY'!R196,
'DATA ENTRY'!AD196,'DATA ENTRY'!AP196,
'DATA ENTRY'!BB196,
'DATA ENTRY'!F216,
'DATA ENTRY'!R216,'DATA ENTRY'!AD216,
'DATA ENTRY'!AP216,
'DATA ENTRY'!BB216
), "")</f>
        <v/>
      </c>
      <c r="W22" s="71" t="str">
        <f>IFERROR(AVERAGE(
'DATA ENTRY'!D7:F7,
'DATA ENTRY'!P7:R7,
'DATA ENTRY'!AB7:AD7,
'DATA ENTRY'!AN7:AP7,
'DATA ENTRY'!AZ7:BB7,
'DATA ENTRY'!D28:F28,
'DATA ENTRY'!P28:R28,
'DATA ENTRY'!AB28:AD28,
'DATA ENTRY'!AN28:AP28,
'DATA ENTRY'!AZ28:BB28,
'DATA ENTRY'!D49:F49,
'DATA ENTRY'!P49:R49,
'DATA ENTRY'!AB49:AB49,
'DATA ENTRY'!AN49:AP49,
'DATA ENTRY'!AZ49:BB49,
'DATA ENTRY'!D70:F70,
'DATA ENTRY'!P70:R70,
'DATA ENTRY'!AB70:AD70,
'DATA ENTRY'!AN70:AP70,
'DATA ENTRY'!AZ70:BB70,
'DATA ENTRY'!D91:F91,
'DATA ENTRY'!P91:R91,
'DATA ENTRY'!AB91:AD91,
'DATA ENTRY'!AN91:AP91,
'DATA ENTRY'!AZ91:BB91,
'DATA ENTRY'!D112:F112,
'DATA ENTRY'!P112:R112,
'DATA ENTRY'!AB112:AD112,
'DATA ENTRY'!AN112:AP112,
'DATA ENTRY'!AZ112:BB112,
'DATA ENTRY'!D133:F133,
'DATA ENTRY'!P133:R133,
'DATA ENTRY'!AB133:AD133,
'DATA ENTRY'!AN133:AP133,
'DATA ENTRY'!AZ133:BB133,
'DATA ENTRY'!D154:F154,
'DATA ENTRY'!P154:R154,
'DATA ENTRY'!AB154:AD154,
'DATA ENTRY'!AN154:AP154,
'DATA ENTRY'!AZ154:BB154,
'DATA ENTRY'!D175:F175,
'DATA ENTRY'!P175:R175,
'DATA ENTRY'!AB175:AD175,
'DATA ENTRY'!AN175:AP175,
'DATA ENTRY'!AZ175:BB175,
'DATA ENTRY'!D196:F196,
'DATA ENTRY'!P196:R196,
'DATA ENTRY'!AB196:AD196,
'DATA ENTRY'!AN196:AP196,
'DATA ENTRY'!AZ196:BB196,
'DATA ENTRY'!D216:F216,
'DATA ENTRY'!P216:R216,
'DATA ENTRY'!AB216:AD216,
'DATA ENTRY'!AN216:AP216,
'DATA ENTRY'!AZ216:BB216
), "")</f>
        <v/>
      </c>
      <c r="X22" s="73"/>
      <c r="Z22" s="67" t="s">
        <v>165</v>
      </c>
      <c r="AA22" s="32" t="str">
        <f>IF('DATA ENTRY'!B$87="","",'DATA ENTRY'!B$87)</f>
        <v>Monday, February 28, 2022</v>
      </c>
      <c r="AB22" s="140" t="str">
        <f>IFERROR('DATA ENTRY'!D$100,"")</f>
        <v/>
      </c>
      <c r="AC22" s="140" t="str">
        <f>IFERROR('DATA ENTRY'!E$100,"")</f>
        <v/>
      </c>
      <c r="AD22" s="140" t="str">
        <f>IFERROR('DATA ENTRY'!F$100,"")</f>
        <v/>
      </c>
      <c r="AE22" s="173" t="str">
        <f>'DATA ENTRY'!$G102</f>
        <v/>
      </c>
      <c r="AF22" s="173" t="str">
        <f>'DATA ENTRY'!$G103</f>
        <v/>
      </c>
      <c r="AG22" s="173" t="str">
        <f>'DATA ENTRY'!$G104</f>
        <v/>
      </c>
      <c r="AH22" s="173" t="str">
        <f>'DATA ENTRY'!$G105</f>
        <v/>
      </c>
      <c r="AI22" s="173" t="str">
        <f t="shared" si="0"/>
        <v/>
      </c>
    </row>
    <row r="23" spans="19:35">
      <c r="S23" s="79" t="s">
        <v>124</v>
      </c>
      <c r="T23" s="71" t="str">
        <f>IFERROR(AVERAGE('DATA ENTRY'!D8,'DATA ENTRY'!P8,
'DATA ENTRY'!AB8,'DATA ENTRY'!AN8,
'DATA ENTRY'!AZ8,
'DATA ENTRY'!D29,
'DATA ENTRY'!P29,'DATA ENTRY'!AB29,
'DATA ENTRY'!AN29,'DATA ENTRY'!AZ29,
'DATA ENTRY'!D50,'DATA ENTRY'!P50,
'DATA ENTRY'!AB50,
'DATA ENTRY'!AN50,'DATA ENTRY'!AZ50,
'DATA ENTRY'!D71,'DATA ENTRY'!P71,
'DATA ENTRY'!AB71,'DATA ENTRY'!AN71,
'DATA ENTRY'!AZ71,
'DATA ENTRY'!D92,
'DATA ENTRY'!P92,'DATA ENTRY'!AB92,
'DATA ENTRY'!AN92,'DATA ENTRY'!AZ92,
'DATA ENTRY'!D113,'DATA ENTRY'!P113,
'DATA ENTRY'!AB113,'DATA ENTRY'!AN113,
'DATA ENTRY'!AZ113,
'DATA ENTRY'!D134,
'DATA ENTRY'!P134,'DATA ENTRY'!AB134,
'DATA ENTRY'!AN134,'DATA ENTRY'!AZ134,
'DATA ENTRY'!D155,'DATA ENTRY'!P155,
'DATA ENTRY'!AB155,'DATA ENTRY'!AN155,
'DATA ENTRY'!AZ155,
'DATA ENTRY'!D176,
'DATA ENTRY'!P176,'DATA ENTRY'!AB176,
'DATA ENTRY'!AN176,'DATA ENTRY'!AZ176,
'DATA ENTRY'!D197,'DATA ENTRY'!P197,
'DATA ENTRY'!AB197,'DATA ENTRY'!AN197,
'DATA ENTRY'!AZ197,
'DATA ENTRY'!D217,
'DATA ENTRY'!P217,'DATA ENTRY'!AB217,
'DATA ENTRY'!AN217,
'DATA ENTRY'!AZ217
), "")</f>
        <v/>
      </c>
      <c r="U23" s="71" t="str">
        <f>IFERROR(AVERAGE('DATA ENTRY'!E8,'DATA ENTRY'!Q8,
'DATA ENTRY'!AC8,'DATA ENTRY'!AO8,
'DATA ENTRY'!BA8,
'DATA ENTRY'!E29,
'DATA ENTRY'!Q29,'DATA ENTRY'!AC29,
'DATA ENTRY'!AO29,'DATA ENTRY'!BA29,
'DATA ENTRY'!E50,'DATA ENTRY'!Q50,
'DATA ENTRY'!AC50,
'DATA ENTRY'!AO50,'DATA ENTRY'!BA50,
'DATA ENTRY'!E71,'DATA ENTRY'!Q71,
'DATA ENTRY'!AC71,'DATA ENTRY'!AO71,
'DATA ENTRY'!BA71,
'DATA ENTRY'!E92,
'DATA ENTRY'!Q92,'DATA ENTRY'!AC92,
'DATA ENTRY'!AO92,'DATA ENTRY'!BA92,
'DATA ENTRY'!E113,'DATA ENTRY'!Q113,
'DATA ENTRY'!AC113,'DATA ENTRY'!AO113,
'DATA ENTRY'!BA113,
'DATA ENTRY'!E134,
'DATA ENTRY'!Q134,'DATA ENTRY'!AC134,
'DATA ENTRY'!AO134,'DATA ENTRY'!BA134,
'DATA ENTRY'!E155,'DATA ENTRY'!Q155,
'DATA ENTRY'!AC155,'DATA ENTRY'!AO155,
'DATA ENTRY'!BA155,
'DATA ENTRY'!E176,
'DATA ENTRY'!Q176,'DATA ENTRY'!AC176,
'DATA ENTRY'!AO176,'DATA ENTRY'!BA176,
'DATA ENTRY'!E197,'DATA ENTRY'!Q197,
'DATA ENTRY'!AC197,'DATA ENTRY'!AO197,
'DATA ENTRY'!BA197,
'DATA ENTRY'!E217,
'DATA ENTRY'!Q217,'DATA ENTRY'!AC217,
'DATA ENTRY'!AO217,
'DATA ENTRY'!BA217
), "")</f>
        <v/>
      </c>
      <c r="V23" s="71" t="str">
        <f>IFERROR(AVERAGE('DATA ENTRY'!F8,'DATA ENTRY'!R8,
'DATA ENTRY'!AD8,'DATA ENTRY'!AP8,
'DATA ENTRY'!BB8,
'DATA ENTRY'!F29,
'DATA ENTRY'!R29,'DATA ENTRY'!AD29,
'DATA ENTRY'!AP29,'DATA ENTRY'!BB29,
'DATA ENTRY'!F50,'DATA ENTRY'!R50,
'DATA ENTRY'!AD50,
'DATA ENTRY'!AP50,'DATA ENTRY'!BB50,
'DATA ENTRY'!F71,'DATA ENTRY'!R71,
'DATA ENTRY'!AD71,'DATA ENTRY'!AP71,
'DATA ENTRY'!BB71,
'DATA ENTRY'!F92,
'DATA ENTRY'!R92,'DATA ENTRY'!AD92,
'DATA ENTRY'!AP92,'DATA ENTRY'!BB92,
'DATA ENTRY'!F113,'DATA ENTRY'!R113,
'DATA ENTRY'!AD113,'DATA ENTRY'!AP113,
'DATA ENTRY'!BB113,
'DATA ENTRY'!F134,
'DATA ENTRY'!R134,'DATA ENTRY'!AD134,
'DATA ENTRY'!AP134,'DATA ENTRY'!BB134,
'DATA ENTRY'!F155,'DATA ENTRY'!R155,
'DATA ENTRY'!AD155,'DATA ENTRY'!AP155,
'DATA ENTRY'!BB155,
'DATA ENTRY'!F176,
'DATA ENTRY'!R176,'DATA ENTRY'!AD176,
'DATA ENTRY'!AP176,'DATA ENTRY'!BB176,
'DATA ENTRY'!F197,'DATA ENTRY'!R197,
'DATA ENTRY'!AD197,'DATA ENTRY'!AP197,
'DATA ENTRY'!BB197,
'DATA ENTRY'!F217,
'DATA ENTRY'!R217,'DATA ENTRY'!AD217,
'DATA ENTRY'!AP217,
'DATA ENTRY'!BB217
), "")</f>
        <v/>
      </c>
      <c r="W23" s="71" t="str">
        <f>IFERROR(AVERAGE(
'DATA ENTRY'!D8:F8,
'DATA ENTRY'!P8:R8,
'DATA ENTRY'!AB8:AD8,
'DATA ENTRY'!AN8:AP8,
'DATA ENTRY'!AZ8:BB8,
'DATA ENTRY'!D29:F29,
'DATA ENTRY'!P29:R29,
'DATA ENTRY'!AB29:AD29,
'DATA ENTRY'!AN29:AP29,
'DATA ENTRY'!AZ29:BB29,
'DATA ENTRY'!D50:F50,
'DATA ENTRY'!P50:R50,
'DATA ENTRY'!AB50:AB50,
'DATA ENTRY'!AN50:AP50,
'DATA ENTRY'!AZ50:BB50,
'DATA ENTRY'!D71:F71,
'DATA ENTRY'!P71:R71,
'DATA ENTRY'!AB71:AD71,
'DATA ENTRY'!AN71:AP71,
'DATA ENTRY'!AZ71:BB71,
'DATA ENTRY'!D92:F92,
'DATA ENTRY'!P92:R92,
'DATA ENTRY'!AB92:AD92,
'DATA ENTRY'!AN92:AP92,
'DATA ENTRY'!AZ92:BB92,
'DATA ENTRY'!D113:F113,
'DATA ENTRY'!P113:R113,
'DATA ENTRY'!AB113:AD113,
'DATA ENTRY'!AN113:AP113,
'DATA ENTRY'!AZ113:BB113,
'DATA ENTRY'!D134:F134,
'DATA ENTRY'!P134:R134,
'DATA ENTRY'!AB134:AD134,
'DATA ENTRY'!AN134:AP134,
'DATA ENTRY'!AZ134:BB134,
'DATA ENTRY'!D155:F155,
'DATA ENTRY'!P155:R155,
'DATA ENTRY'!AB155:AD155,
'DATA ENTRY'!AN155:AP155,
'DATA ENTRY'!AZ155:BB155,
'DATA ENTRY'!D176:F176,
'DATA ENTRY'!P176:R176,
'DATA ENTRY'!AB176:AD176,
'DATA ENTRY'!AN176:AP176,
'DATA ENTRY'!AZ176:BB176,
'DATA ENTRY'!D197:F197,
'DATA ENTRY'!P197:R197,
'DATA ENTRY'!AB197:AD197,
'DATA ENTRY'!AN197:AP197,
'DATA ENTRY'!AZ197:BB197,
'DATA ENTRY'!D217:F217,
'DATA ENTRY'!P217:R217,
'DATA ENTRY'!AB217:AD217,
'DATA ENTRY'!AN217:AP217,
'DATA ENTRY'!AZ217:BB217
), "")</f>
        <v/>
      </c>
      <c r="X23" s="73"/>
      <c r="Z23" s="67" t="s">
        <v>165</v>
      </c>
      <c r="AA23" s="32" t="str">
        <f>IF('DATA ENTRY'!N$87="","",'DATA ENTRY'!N$87)</f>
        <v>Tuesday, March 1, 2022</v>
      </c>
      <c r="AB23" s="140" t="str">
        <f>IFERROR('DATA ENTRY'!P$100,"")</f>
        <v/>
      </c>
      <c r="AC23" s="140" t="str">
        <f>IFERROR('DATA ENTRY'!Q$100,"")</f>
        <v/>
      </c>
      <c r="AD23" s="140" t="str">
        <f>IFERROR('DATA ENTRY'!R$100,"")</f>
        <v/>
      </c>
      <c r="AE23" s="173" t="str">
        <f>'DATA ENTRY'!$S102</f>
        <v/>
      </c>
      <c r="AF23" s="173" t="str">
        <f>'DATA ENTRY'!$S103</f>
        <v/>
      </c>
      <c r="AG23" s="173" t="str">
        <f>'DATA ENTRY'!$S104</f>
        <v/>
      </c>
      <c r="AH23" s="173" t="str">
        <f>'DATA ENTRY'!$S105</f>
        <v/>
      </c>
      <c r="AI23" s="173" t="str">
        <f t="shared" si="0"/>
        <v/>
      </c>
    </row>
    <row r="24" spans="19:35">
      <c r="S24" s="79" t="s">
        <v>125</v>
      </c>
      <c r="T24" s="71" t="str">
        <f>IFERROR(AVERAGE('DATA ENTRY'!D9,'DATA ENTRY'!P9,
'DATA ENTRY'!AB9,'DATA ENTRY'!AN9,
'DATA ENTRY'!AZ9,
'DATA ENTRY'!D30,
'DATA ENTRY'!P30,'DATA ENTRY'!AB30,
'DATA ENTRY'!AN30,'DATA ENTRY'!AZ30,
'DATA ENTRY'!D51,'DATA ENTRY'!P51,
'DATA ENTRY'!AB51,
'DATA ENTRY'!AN51,'DATA ENTRY'!AZ51,
'DATA ENTRY'!D72,'DATA ENTRY'!P72,
'DATA ENTRY'!AB72,'DATA ENTRY'!AN72,
'DATA ENTRY'!AZ72,
'DATA ENTRY'!D93,
'DATA ENTRY'!P93,'DATA ENTRY'!AB93,
'DATA ENTRY'!AN93,'DATA ENTRY'!AZ93,
'DATA ENTRY'!D114,'DATA ENTRY'!P114,
'DATA ENTRY'!AB114,'DATA ENTRY'!AN114,
'DATA ENTRY'!AZ114,
'DATA ENTRY'!D135,
'DATA ENTRY'!P135,'DATA ENTRY'!AB135,
'DATA ENTRY'!AN135,'DATA ENTRY'!AZ135,
'DATA ENTRY'!D156,'DATA ENTRY'!P156,
'DATA ENTRY'!AB156,'DATA ENTRY'!AN156,
'DATA ENTRY'!AZ156,
'DATA ENTRY'!D177,
'DATA ENTRY'!P177,'DATA ENTRY'!AB177,
'DATA ENTRY'!AN177,'DATA ENTRY'!AZ177,
'DATA ENTRY'!D198,'DATA ENTRY'!P198,
'DATA ENTRY'!AB198,'DATA ENTRY'!AN198,
'DATA ENTRY'!AZ198,
'DATA ENTRY'!D218,
'DATA ENTRY'!P218,'DATA ENTRY'!AB218,
'DATA ENTRY'!AN218,
'DATA ENTRY'!AZ218
), "")</f>
        <v/>
      </c>
      <c r="U24" s="71" t="str">
        <f>IFERROR(AVERAGE('DATA ENTRY'!E9,'DATA ENTRY'!Q9,
'DATA ENTRY'!AC9,'DATA ENTRY'!AO9,
'DATA ENTRY'!BA9,
'DATA ENTRY'!E30,
'DATA ENTRY'!Q30,'DATA ENTRY'!AC30,
'DATA ENTRY'!AO30,'DATA ENTRY'!BA30,
'DATA ENTRY'!E51,'DATA ENTRY'!Q51,
'DATA ENTRY'!AC51,
'DATA ENTRY'!AO51,'DATA ENTRY'!BA51,
'DATA ENTRY'!E72,'DATA ENTRY'!Q72,
'DATA ENTRY'!AC72,'DATA ENTRY'!AO72,
'DATA ENTRY'!BA72,
'DATA ENTRY'!E93,
'DATA ENTRY'!Q93,'DATA ENTRY'!AC93,
'DATA ENTRY'!AO93,'DATA ENTRY'!BA93,
'DATA ENTRY'!E114,'DATA ENTRY'!Q114,
'DATA ENTRY'!AC114,'DATA ENTRY'!AO114,
'DATA ENTRY'!BA114,
'DATA ENTRY'!E135,
'DATA ENTRY'!Q135,'DATA ENTRY'!AC135,
'DATA ENTRY'!AO135,'DATA ENTRY'!BA135,
'DATA ENTRY'!E156,'DATA ENTRY'!Q156,
'DATA ENTRY'!AC156,'DATA ENTRY'!AO156,
'DATA ENTRY'!BA156,
'DATA ENTRY'!E177,
'DATA ENTRY'!Q177,'DATA ENTRY'!AC177,
'DATA ENTRY'!AO177,'DATA ENTRY'!BA177,
'DATA ENTRY'!E198,'DATA ENTRY'!Q198,
'DATA ENTRY'!AC198,'DATA ENTRY'!AO198,
'DATA ENTRY'!BA198,
'DATA ENTRY'!E218,
'DATA ENTRY'!Q218,'DATA ENTRY'!AC218,
'DATA ENTRY'!AO218,
'DATA ENTRY'!BA218
), "")</f>
        <v/>
      </c>
      <c r="V24" s="71" t="str">
        <f>IFERROR(AVERAGE('DATA ENTRY'!F9,'DATA ENTRY'!R9,
'DATA ENTRY'!AD9,'DATA ENTRY'!AP9,
'DATA ENTRY'!BB9,
'DATA ENTRY'!F30,
'DATA ENTRY'!R30,'DATA ENTRY'!AD30,
'DATA ENTRY'!AP30,'DATA ENTRY'!BB30,
'DATA ENTRY'!F51,'DATA ENTRY'!R51,
'DATA ENTRY'!AD51,
'DATA ENTRY'!AP51,'DATA ENTRY'!BB51,
'DATA ENTRY'!F72,'DATA ENTRY'!R72,
'DATA ENTRY'!AD72,'DATA ENTRY'!AP72,
'DATA ENTRY'!BB72,
'DATA ENTRY'!F93,
'DATA ENTRY'!R93,'DATA ENTRY'!AD93,
'DATA ENTRY'!AP93,'DATA ENTRY'!BB93,
'DATA ENTRY'!F114,'DATA ENTRY'!R114,
'DATA ENTRY'!AD114,'DATA ENTRY'!AP114,
'DATA ENTRY'!BB114,
'DATA ENTRY'!F135,
'DATA ENTRY'!R135,'DATA ENTRY'!AD135,
'DATA ENTRY'!AP135,'DATA ENTRY'!BB135,
'DATA ENTRY'!F156,'DATA ENTRY'!R156,
'DATA ENTRY'!AD156,'DATA ENTRY'!AP156,
'DATA ENTRY'!BB156,
'DATA ENTRY'!F177,
'DATA ENTRY'!R177,'DATA ENTRY'!AD177,
'DATA ENTRY'!AP177,'DATA ENTRY'!BB177,
'DATA ENTRY'!F198,'DATA ENTRY'!R198,
'DATA ENTRY'!AD198,'DATA ENTRY'!AP198,
'DATA ENTRY'!BB198,
'DATA ENTRY'!F218,
'DATA ENTRY'!R218,'DATA ENTRY'!AD218,
'DATA ENTRY'!AP218,
'DATA ENTRY'!BB218
), "")</f>
        <v/>
      </c>
      <c r="W24" s="71" t="str">
        <f>IFERROR(AVERAGE(
'DATA ENTRY'!D9:F9,
'DATA ENTRY'!P9:R9,
'DATA ENTRY'!AB9:AD9,
'DATA ENTRY'!AN9:AP9,
'DATA ENTRY'!AZ9:BB9,
'DATA ENTRY'!D30:F30,
'DATA ENTRY'!P30:R30,
'DATA ENTRY'!AB30:AD30,
'DATA ENTRY'!AN30:AP30,
'DATA ENTRY'!AZ30:BB30,
'DATA ENTRY'!D51:F51,
'DATA ENTRY'!P51:R51,
'DATA ENTRY'!AB51:AB51,
'DATA ENTRY'!AN51:AP51,
'DATA ENTRY'!AZ51:BB51,
'DATA ENTRY'!D72:F72,
'DATA ENTRY'!P72:R72,
'DATA ENTRY'!AB72:AD72,
'DATA ENTRY'!AN72:AP72,
'DATA ENTRY'!AZ72:BB72,
'DATA ENTRY'!D93:F93,
'DATA ENTRY'!P93:R93,
'DATA ENTRY'!AB93:AD93,
'DATA ENTRY'!AN93:AP93,
'DATA ENTRY'!AZ93:BB93,
'DATA ENTRY'!D114:F114,
'DATA ENTRY'!P114:R114,
'DATA ENTRY'!AB114:AD114,
'DATA ENTRY'!AN114:AP114,
'DATA ENTRY'!AZ114:BB114,
'DATA ENTRY'!D135:F135,
'DATA ENTRY'!P135:R135,
'DATA ENTRY'!AB135:AD135,
'DATA ENTRY'!AN135:AP135,
'DATA ENTRY'!AZ135:BB135,
'DATA ENTRY'!D156:F156,
'DATA ENTRY'!P156:R156,
'DATA ENTRY'!AB156:AD156,
'DATA ENTRY'!AN156:AP156,
'DATA ENTRY'!AZ156:BB156,
'DATA ENTRY'!D177:F177,
'DATA ENTRY'!P177:R177,
'DATA ENTRY'!AB177:AD177,
'DATA ENTRY'!AN177:AP177,
'DATA ENTRY'!AZ177:BB177,
'DATA ENTRY'!D198:F198,
'DATA ENTRY'!P198:R198,
'DATA ENTRY'!AB198:AD198,
'DATA ENTRY'!AN198:AP198,
'DATA ENTRY'!AZ198:BB198,
'DATA ENTRY'!D218:F218,
'DATA ENTRY'!P218:R218,
'DATA ENTRY'!AB218:AD218,
'DATA ENTRY'!AN218:AP218,
'DATA ENTRY'!AZ218:BB218
), "")</f>
        <v/>
      </c>
      <c r="X24" s="73"/>
      <c r="Z24" s="67" t="s">
        <v>165</v>
      </c>
      <c r="AA24" s="32" t="str">
        <f>IF('DATA ENTRY'!Z$87="","",'DATA ENTRY'!Z$87)</f>
        <v>Wednesday, March 2, 2022</v>
      </c>
      <c r="AB24" s="140" t="str">
        <f>IFERROR('DATA ENTRY'!AB$100,"")</f>
        <v/>
      </c>
      <c r="AC24" s="140" t="str">
        <f>IFERROR('DATA ENTRY'!AC$100,"")</f>
        <v/>
      </c>
      <c r="AD24" s="140" t="str">
        <f>IFERROR('DATA ENTRY'!AD$100,"")</f>
        <v/>
      </c>
      <c r="AE24" s="173" t="str">
        <f>'DATA ENTRY'!$AE102</f>
        <v/>
      </c>
      <c r="AF24" s="173" t="str">
        <f>'DATA ENTRY'!$AE103</f>
        <v/>
      </c>
      <c r="AG24" s="173" t="str">
        <f>'DATA ENTRY'!$AE104</f>
        <v/>
      </c>
      <c r="AH24" s="173" t="str">
        <f>'DATA ENTRY'!$AE105</f>
        <v/>
      </c>
      <c r="AI24" s="173" t="str">
        <f t="shared" si="0"/>
        <v/>
      </c>
    </row>
    <row r="25" spans="19:35">
      <c r="S25" s="79" t="s">
        <v>166</v>
      </c>
      <c r="T25" s="71" t="str">
        <f>IFERROR(AVERAGE('DATA ENTRY'!D10,'DATA ENTRY'!P10,
'DATA ENTRY'!AB10,'DATA ENTRY'!AN10,
'DATA ENTRY'!AZ10,
'DATA ENTRY'!D31,
'DATA ENTRY'!P31,'DATA ENTRY'!AB31,
'DATA ENTRY'!AN31,'DATA ENTRY'!AZ31,
'DATA ENTRY'!D52,'DATA ENTRY'!P52,
'DATA ENTRY'!AB52,
'DATA ENTRY'!AN52,'DATA ENTRY'!AZ52,
'DATA ENTRY'!D73,'DATA ENTRY'!P73,
'DATA ENTRY'!AB73,'DATA ENTRY'!AN73,
'DATA ENTRY'!AZ73,
'DATA ENTRY'!D94,
'DATA ENTRY'!P94,'DATA ENTRY'!AB94,
'DATA ENTRY'!AN94,'DATA ENTRY'!AZ94,
'DATA ENTRY'!D115,'DATA ENTRY'!P115,
'DATA ENTRY'!AB115,'DATA ENTRY'!AN115,
'DATA ENTRY'!AZ115,
'DATA ENTRY'!D136,
'DATA ENTRY'!P136,'DATA ENTRY'!AB136,
'DATA ENTRY'!AN136,'DATA ENTRY'!AZ136,
'DATA ENTRY'!D157,'DATA ENTRY'!P157,
'DATA ENTRY'!AB157,'DATA ENTRY'!AN157,
'DATA ENTRY'!AZ157,
'DATA ENTRY'!D178,
'DATA ENTRY'!P178,'DATA ENTRY'!AB178,
'DATA ENTRY'!AN178,'DATA ENTRY'!AZ178,
'DATA ENTRY'!D199,'DATA ENTRY'!P199,
'DATA ENTRY'!AB199,'DATA ENTRY'!AN199,
'DATA ENTRY'!AZ199,
'DATA ENTRY'!D219,
'DATA ENTRY'!P219,'DATA ENTRY'!AB219,
'DATA ENTRY'!AN219,
'DATA ENTRY'!AZ219
), "")</f>
        <v/>
      </c>
      <c r="U25" s="71" t="str">
        <f>IFERROR(AVERAGE('DATA ENTRY'!E10,'DATA ENTRY'!Q10,
'DATA ENTRY'!AC10,'DATA ENTRY'!AO10,
'DATA ENTRY'!BA10,
'DATA ENTRY'!E31,
'DATA ENTRY'!Q31,'DATA ENTRY'!AC31,
'DATA ENTRY'!AO31,'DATA ENTRY'!BA31,
'DATA ENTRY'!E52,'DATA ENTRY'!Q52,
'DATA ENTRY'!AC52,
'DATA ENTRY'!AO52,'DATA ENTRY'!BA52,
'DATA ENTRY'!E73,'DATA ENTRY'!Q73,
'DATA ENTRY'!AC73,'DATA ENTRY'!AO73,
'DATA ENTRY'!BA73,
'DATA ENTRY'!E94,
'DATA ENTRY'!Q94,'DATA ENTRY'!AC94,
'DATA ENTRY'!AO94,'DATA ENTRY'!BA94,
'DATA ENTRY'!E115,'DATA ENTRY'!Q115,
'DATA ENTRY'!AC115,'DATA ENTRY'!AO115,
'DATA ENTRY'!BA115,
'DATA ENTRY'!E136,
'DATA ENTRY'!Q136,'DATA ENTRY'!AC136,
'DATA ENTRY'!AO136,'DATA ENTRY'!BA136,
'DATA ENTRY'!E157,'DATA ENTRY'!Q157,
'DATA ENTRY'!AC157,'DATA ENTRY'!AO157,
'DATA ENTRY'!BA157,
'DATA ENTRY'!E178,
'DATA ENTRY'!Q178,'DATA ENTRY'!AC178,
'DATA ENTRY'!AO178,'DATA ENTRY'!BA178,
'DATA ENTRY'!E199,'DATA ENTRY'!Q199,
'DATA ENTRY'!AC199,'DATA ENTRY'!AO199,
'DATA ENTRY'!BA199,
'DATA ENTRY'!E219,
'DATA ENTRY'!Q219,'DATA ENTRY'!AC219,
'DATA ENTRY'!AO219,
'DATA ENTRY'!BA219
), "")</f>
        <v/>
      </c>
      <c r="V25" s="71" t="str">
        <f>IFERROR(AVERAGE('DATA ENTRY'!F10,'DATA ENTRY'!R10,
'DATA ENTRY'!AD10,'DATA ENTRY'!AP10,
'DATA ENTRY'!BB10,
'DATA ENTRY'!F31,
'DATA ENTRY'!R31,'DATA ENTRY'!AD31,
'DATA ENTRY'!AP31,'DATA ENTRY'!BB31,
'DATA ENTRY'!F52,'DATA ENTRY'!R52,
'DATA ENTRY'!AD52,
'DATA ENTRY'!AP52,'DATA ENTRY'!BB52,
'DATA ENTRY'!F73,'DATA ENTRY'!R73,
'DATA ENTRY'!AD73,'DATA ENTRY'!AP73,
'DATA ENTRY'!BB73,
'DATA ENTRY'!F94,
'DATA ENTRY'!R94,'DATA ENTRY'!AD94,
'DATA ENTRY'!AP94,'DATA ENTRY'!BB94,
'DATA ENTRY'!F115,'DATA ENTRY'!R115,
'DATA ENTRY'!AD115,'DATA ENTRY'!AP115,
'DATA ENTRY'!BB115,
'DATA ENTRY'!F136,
'DATA ENTRY'!R136,'DATA ENTRY'!AD136,
'DATA ENTRY'!AP136,'DATA ENTRY'!BB136,
'DATA ENTRY'!F157,'DATA ENTRY'!R157,
'DATA ENTRY'!AD157,'DATA ENTRY'!AP157,
'DATA ENTRY'!BB157,
'DATA ENTRY'!F178,
'DATA ENTRY'!R178,'DATA ENTRY'!AD178,
'DATA ENTRY'!AP178,'DATA ENTRY'!BB178,
'DATA ENTRY'!F199,'DATA ENTRY'!R199,
'DATA ENTRY'!AD199,'DATA ENTRY'!AP199,
'DATA ENTRY'!BB199,
'DATA ENTRY'!F219,
'DATA ENTRY'!R219,'DATA ENTRY'!AD219,
'DATA ENTRY'!AP219,
'DATA ENTRY'!BB219
), "")</f>
        <v/>
      </c>
      <c r="W25" s="71" t="str">
        <f>IFERROR(AVERAGE(
'DATA ENTRY'!D10:F10,
'DATA ENTRY'!P10:R10,
'DATA ENTRY'!AB10:AD10,
'DATA ENTRY'!AN10:AP10,
'DATA ENTRY'!AZ10:BB10,
'DATA ENTRY'!D31:F31,
'DATA ENTRY'!P31:R31,
'DATA ENTRY'!AB31:AD31,
'DATA ENTRY'!AN31:AP31,
'DATA ENTRY'!AZ31:BB31,
'DATA ENTRY'!D52:F52,
'DATA ENTRY'!P52:R52,
'DATA ENTRY'!AB52:AB52,
'DATA ENTRY'!AN52:AP52,
'DATA ENTRY'!AZ52:BB52,
'DATA ENTRY'!D73:F73,
'DATA ENTRY'!P73:R73,
'DATA ENTRY'!AB73:AD73,
'DATA ENTRY'!AN73:AP73,
'DATA ENTRY'!AZ73:BB73,
'DATA ENTRY'!D94:F94,
'DATA ENTRY'!P94:R94,
'DATA ENTRY'!AB94:AD94,
'DATA ENTRY'!AN94:AP94,
'DATA ENTRY'!AZ94:BB94,
'DATA ENTRY'!D115:F115,
'DATA ENTRY'!P115:R115,
'DATA ENTRY'!AB115:AD115,
'DATA ENTRY'!AN115:AP115,
'DATA ENTRY'!AZ115:BB115,
'DATA ENTRY'!D136:F136,
'DATA ENTRY'!P136:R136,
'DATA ENTRY'!AB136:AD136,
'DATA ENTRY'!AN136:AP136,
'DATA ENTRY'!AZ136:BB136,
'DATA ENTRY'!D157:F157,
'DATA ENTRY'!P157:R157,
'DATA ENTRY'!AB157:AD157,
'DATA ENTRY'!AN157:AP157,
'DATA ENTRY'!AZ157:BB157,
'DATA ENTRY'!D178:F178,
'DATA ENTRY'!P178:R178,
'DATA ENTRY'!AB178:AD178,
'DATA ENTRY'!AN178:AP178,
'DATA ENTRY'!AZ178:BB178,
'DATA ENTRY'!D199:F199,
'DATA ENTRY'!P199:R199,
'DATA ENTRY'!AB199:AD199,
'DATA ENTRY'!AN199:AP199,
'DATA ENTRY'!AZ199:BB199,
'DATA ENTRY'!D219:F219,
'DATA ENTRY'!P219:R219,
'DATA ENTRY'!AB219:AD219,
'DATA ENTRY'!AN219:AP219,
'DATA ENTRY'!AZ219:BB219
), "")</f>
        <v/>
      </c>
      <c r="X25" s="73"/>
      <c r="Z25" s="67" t="s">
        <v>165</v>
      </c>
      <c r="AA25" s="32" t="str">
        <f>IF('DATA ENTRY'!AL$87="","",'DATA ENTRY'!AL$87)</f>
        <v>Thursday, March 3 ,2022</v>
      </c>
      <c r="AB25" s="140" t="str">
        <f>IFERROR('DATA ENTRY'!AN$100,"")</f>
        <v/>
      </c>
      <c r="AC25" s="140" t="str">
        <f>IFERROR('DATA ENTRY'!AO$100,"")</f>
        <v/>
      </c>
      <c r="AD25" s="140" t="str">
        <f>IFERROR('DATA ENTRY'!AP$100,"")</f>
        <v/>
      </c>
      <c r="AE25" s="173" t="str">
        <f>'DATA ENTRY'!$AQ102</f>
        <v/>
      </c>
      <c r="AF25" s="173" t="str">
        <f>'DATA ENTRY'!$AQ103</f>
        <v/>
      </c>
      <c r="AG25" s="173" t="str">
        <f>'DATA ENTRY'!$AQ104</f>
        <v/>
      </c>
      <c r="AH25" s="173" t="str">
        <f>'DATA ENTRY'!$AQ105</f>
        <v/>
      </c>
      <c r="AI25" s="173" t="str">
        <f t="shared" si="0"/>
        <v/>
      </c>
    </row>
    <row r="26" spans="19:35">
      <c r="S26" s="79" t="s">
        <v>127</v>
      </c>
      <c r="T26" s="71" t="str">
        <f>IFERROR(AVERAGE('DATA ENTRY'!D11,'DATA ENTRY'!P11,
'DATA ENTRY'!AB11,'DATA ENTRY'!AN11,
'DATA ENTRY'!AZ11,
'DATA ENTRY'!D32,
'DATA ENTRY'!P32,'DATA ENTRY'!AB32,
'DATA ENTRY'!AN32,'DATA ENTRY'!AZ32,
'DATA ENTRY'!D53,'DATA ENTRY'!P53,
'DATA ENTRY'!AB53,
'DATA ENTRY'!AN53,'DATA ENTRY'!AZ53,
'DATA ENTRY'!D74,'DATA ENTRY'!P74,
'DATA ENTRY'!AB74,'DATA ENTRY'!AN74,
'DATA ENTRY'!AZ74,
'DATA ENTRY'!D95,
'DATA ENTRY'!P95,'DATA ENTRY'!AB95,
'DATA ENTRY'!AN95,'DATA ENTRY'!AZ95,
'DATA ENTRY'!D116,'DATA ENTRY'!P116,
'DATA ENTRY'!AB116,'DATA ENTRY'!AN116,
'DATA ENTRY'!AZ116,
'DATA ENTRY'!D137,
'DATA ENTRY'!P137,'DATA ENTRY'!AB137,
'DATA ENTRY'!AN137,'DATA ENTRY'!AZ137,
'DATA ENTRY'!D158,'DATA ENTRY'!P158,
'DATA ENTRY'!AB158,'DATA ENTRY'!AN158,
'DATA ENTRY'!AZ158,
'DATA ENTRY'!D179,
'DATA ENTRY'!P179,'DATA ENTRY'!AB179,
'DATA ENTRY'!AN179,'DATA ENTRY'!AZ179,
'DATA ENTRY'!D200,'DATA ENTRY'!P200,
'DATA ENTRY'!AB200,'DATA ENTRY'!AN200,
'DATA ENTRY'!AZ200,
'DATA ENTRY'!D220,
'DATA ENTRY'!P220,'DATA ENTRY'!AB220,
'DATA ENTRY'!AN220,
'DATA ENTRY'!AZ220
), "")</f>
        <v/>
      </c>
      <c r="U26" s="71" t="str">
        <f>IFERROR(AVERAGE('DATA ENTRY'!E11,'DATA ENTRY'!Q11,
'DATA ENTRY'!AC11,'DATA ENTRY'!AO11,
'DATA ENTRY'!BA11,
'DATA ENTRY'!E32,
'DATA ENTRY'!Q32,'DATA ENTRY'!AC32,
'DATA ENTRY'!AO32,'DATA ENTRY'!BA32,
'DATA ENTRY'!E53,'DATA ENTRY'!Q53,
'DATA ENTRY'!AC53,
'DATA ENTRY'!AO53,'DATA ENTRY'!BA53,
'DATA ENTRY'!E74,'DATA ENTRY'!Q74,
'DATA ENTRY'!AC74,'DATA ENTRY'!AO74,
'DATA ENTRY'!BA74,
'DATA ENTRY'!E95,
'DATA ENTRY'!Q95,'DATA ENTRY'!AC95,
'DATA ENTRY'!AO95,'DATA ENTRY'!BA95,
'DATA ENTRY'!E116,'DATA ENTRY'!Q116,
'DATA ENTRY'!AC116,'DATA ENTRY'!AO116,
'DATA ENTRY'!BA116,
'DATA ENTRY'!E137,
'DATA ENTRY'!Q137,'DATA ENTRY'!AC137,
'DATA ENTRY'!AO137,'DATA ENTRY'!BA137,
'DATA ENTRY'!E158,'DATA ENTRY'!Q158,
'DATA ENTRY'!AC158,'DATA ENTRY'!AO158,
'DATA ENTRY'!BA158,
'DATA ENTRY'!E179,
'DATA ENTRY'!Q179,'DATA ENTRY'!AC179,
'DATA ENTRY'!AO179,'DATA ENTRY'!BA179,
'DATA ENTRY'!E200,'DATA ENTRY'!Q200,
'DATA ENTRY'!AC200,'DATA ENTRY'!AO200,
'DATA ENTRY'!BA200,
'DATA ENTRY'!E220,
'DATA ENTRY'!Q220,'DATA ENTRY'!AC220,
'DATA ENTRY'!AO220,
'DATA ENTRY'!BA220
), "")</f>
        <v/>
      </c>
      <c r="V26" s="71" t="str">
        <f>IFERROR(AVERAGE('DATA ENTRY'!F11,'DATA ENTRY'!R11,
'DATA ENTRY'!AD11,'DATA ENTRY'!AP11,
'DATA ENTRY'!BB11,
'DATA ENTRY'!F32,
'DATA ENTRY'!R32,'DATA ENTRY'!AD32,
'DATA ENTRY'!AP32,'DATA ENTRY'!BB32,
'DATA ENTRY'!F53,'DATA ENTRY'!R53,
'DATA ENTRY'!AD53,
'DATA ENTRY'!AP53,'DATA ENTRY'!BB53,
'DATA ENTRY'!F74,'DATA ENTRY'!R74,
'DATA ENTRY'!AD74,'DATA ENTRY'!AP74,
'DATA ENTRY'!BB74,
'DATA ENTRY'!F95,
'DATA ENTRY'!R95,'DATA ENTRY'!AD95,
'DATA ENTRY'!AP95,'DATA ENTRY'!BB95,
'DATA ENTRY'!F116,'DATA ENTRY'!R116,
'DATA ENTRY'!AD116,'DATA ENTRY'!AP116,
'DATA ENTRY'!BB116,
'DATA ENTRY'!F137,
'DATA ENTRY'!R137,'DATA ENTRY'!AD137,
'DATA ENTRY'!AP137,'DATA ENTRY'!BB137,
'DATA ENTRY'!F158,'DATA ENTRY'!R158,
'DATA ENTRY'!AD158,'DATA ENTRY'!AP158,
'DATA ENTRY'!BB158,
'DATA ENTRY'!F179,
'DATA ENTRY'!R179,'DATA ENTRY'!AD179,
'DATA ENTRY'!AP179,'DATA ENTRY'!BB179,
'DATA ENTRY'!F200,'DATA ENTRY'!R200,
'DATA ENTRY'!AD200,'DATA ENTRY'!AP200,
'DATA ENTRY'!BB200,
'DATA ENTRY'!F220,
'DATA ENTRY'!R220,'DATA ENTRY'!AD220,
'DATA ENTRY'!AP220,
'DATA ENTRY'!BB220
), "")</f>
        <v/>
      </c>
      <c r="W26" s="71" t="str">
        <f>IFERROR(AVERAGE(
'DATA ENTRY'!D11:F11,
'DATA ENTRY'!P11:R11,
'DATA ENTRY'!AB11:AD11,
'DATA ENTRY'!AN11:AP11,
'DATA ENTRY'!AZ11:BB11,
'DATA ENTRY'!D32:F32,
'DATA ENTRY'!P32:R32,
'DATA ENTRY'!AB32:AD32,
'DATA ENTRY'!AN32:AP32,
'DATA ENTRY'!AZ32:BB32,
'DATA ENTRY'!D53:F53,
'DATA ENTRY'!P53:R53,
'DATA ENTRY'!AB53:AB53,
'DATA ENTRY'!AN53:AP53,
'DATA ENTRY'!AZ53:BB53,
'DATA ENTRY'!D74:F74,
'DATA ENTRY'!P74:R74,
'DATA ENTRY'!AB74:AD74,
'DATA ENTRY'!AN74:AP74,
'DATA ENTRY'!AZ74:BB74,
'DATA ENTRY'!D95:F95,
'DATA ENTRY'!P95:R95,
'DATA ENTRY'!AB95:AD95,
'DATA ENTRY'!AN95:AP95,
'DATA ENTRY'!AZ95:BB95,
'DATA ENTRY'!D116:F116,
'DATA ENTRY'!P116:R116,
'DATA ENTRY'!AB116:AD116,
'DATA ENTRY'!AN116:AP116,
'DATA ENTRY'!AZ116:BB116,
'DATA ENTRY'!D137:F137,
'DATA ENTRY'!P137:R137,
'DATA ENTRY'!AB137:AD137,
'DATA ENTRY'!AN137:AP137,
'DATA ENTRY'!AZ137:BB137,
'DATA ENTRY'!D158:F158,
'DATA ENTRY'!P158:R158,
'DATA ENTRY'!AB158:AD158,
'DATA ENTRY'!AN158:AP158,
'DATA ENTRY'!AZ158:BB158,
'DATA ENTRY'!D179:F179,
'DATA ENTRY'!P179:R179,
'DATA ENTRY'!AB179:AD179,
'DATA ENTRY'!AN179:AP179,
'DATA ENTRY'!AZ179:BB179,
'DATA ENTRY'!D200:F200,
'DATA ENTRY'!P200:R200,
'DATA ENTRY'!AB200:AD200,
'DATA ENTRY'!AN200:AP200,
'DATA ENTRY'!AZ200:BB200,
'DATA ENTRY'!D220:F220,
'DATA ENTRY'!P220:R220,
'DATA ENTRY'!AB220:AD220,
'DATA ENTRY'!AN220:AP220,
'DATA ENTRY'!AZ220:BB220
), "")</f>
        <v/>
      </c>
      <c r="X26" s="73"/>
      <c r="Z26" s="67" t="s">
        <v>165</v>
      </c>
      <c r="AA26" s="32" t="str">
        <f>IF('DATA ENTRY'!AX$87="","",'DATA ENTRY'!AX$87)</f>
        <v>Friday, March 4, 2022</v>
      </c>
      <c r="AB26" s="140" t="str">
        <f>IFERROR('DATA ENTRY'!AZ$100,"")</f>
        <v/>
      </c>
      <c r="AC26" s="140" t="str">
        <f>IFERROR('DATA ENTRY'!BA$100,"")</f>
        <v/>
      </c>
      <c r="AD26" s="140" t="str">
        <f>IFERROR('DATA ENTRY'!BB$100,"")</f>
        <v/>
      </c>
      <c r="AE26" s="173" t="str">
        <f>'DATA ENTRY'!$BC102</f>
        <v/>
      </c>
      <c r="AF26" s="173" t="str">
        <f>'DATA ENTRY'!$BC103</f>
        <v/>
      </c>
      <c r="AG26" s="173" t="str">
        <f>'DATA ENTRY'!$BC104</f>
        <v/>
      </c>
      <c r="AH26" s="173" t="str">
        <f>'DATA ENTRY'!$BC105</f>
        <v/>
      </c>
      <c r="AI26" s="173" t="str">
        <f t="shared" si="0"/>
        <v/>
      </c>
    </row>
    <row r="27" spans="19:35">
      <c r="S27" s="79" t="s">
        <v>128</v>
      </c>
      <c r="T27" s="71" t="str">
        <f>IFERROR(AVERAGE('DATA ENTRY'!D12,'DATA ENTRY'!P12,
'DATA ENTRY'!AB12,'DATA ENTRY'!AN12,
'DATA ENTRY'!AZ12,
'DATA ENTRY'!D33,
'DATA ENTRY'!P33,'DATA ENTRY'!AB33,
'DATA ENTRY'!AN33,'DATA ENTRY'!AZ33,
'DATA ENTRY'!D54,'DATA ENTRY'!P54,
'DATA ENTRY'!AB54,
'DATA ENTRY'!AN54,'DATA ENTRY'!AZ54,
'DATA ENTRY'!D75,'DATA ENTRY'!P75,
'DATA ENTRY'!AB75,'DATA ENTRY'!AN75,
'DATA ENTRY'!AZ75,
'DATA ENTRY'!D96,
'DATA ENTRY'!P96,'DATA ENTRY'!AB96,
'DATA ENTRY'!AN96,'DATA ENTRY'!AZ96,
'DATA ENTRY'!D117,'DATA ENTRY'!P117,
'DATA ENTRY'!AB117,'DATA ENTRY'!AN117,
'DATA ENTRY'!AZ117,
'DATA ENTRY'!D138,
'DATA ENTRY'!P138,'DATA ENTRY'!AB138,
'DATA ENTRY'!AN138,'DATA ENTRY'!AZ138,
'DATA ENTRY'!D159,'DATA ENTRY'!P159,
'DATA ENTRY'!AB159,'DATA ENTRY'!AN159,
'DATA ENTRY'!AZ159,
'DATA ENTRY'!D180,
'DATA ENTRY'!P180,'DATA ENTRY'!AB180,
'DATA ENTRY'!AN180,'DATA ENTRY'!AZ180,
'DATA ENTRY'!D201,'DATA ENTRY'!P201,
'DATA ENTRY'!AB201,'DATA ENTRY'!AN201,
'DATA ENTRY'!AZ201,
'DATA ENTRY'!D221,
'DATA ENTRY'!P221,'DATA ENTRY'!AB221,
'DATA ENTRY'!AN221,
'DATA ENTRY'!AZ221
), "")</f>
        <v/>
      </c>
      <c r="U27" s="71" t="str">
        <f>IFERROR(AVERAGE('DATA ENTRY'!E12,'DATA ENTRY'!Q12,
'DATA ENTRY'!AC12,'DATA ENTRY'!AO12,
'DATA ENTRY'!BA12,
'DATA ENTRY'!E33,
'DATA ENTRY'!Q33,'DATA ENTRY'!AC33,
'DATA ENTRY'!AO33,'DATA ENTRY'!BA33,
'DATA ENTRY'!E54,'DATA ENTRY'!Q54,
'DATA ENTRY'!AC54,
'DATA ENTRY'!AO54,'DATA ENTRY'!BA54,
'DATA ENTRY'!E75,'DATA ENTRY'!Q75,
'DATA ENTRY'!AC75,'DATA ENTRY'!AO75,
'DATA ENTRY'!BA75,
'DATA ENTRY'!E96,
'DATA ENTRY'!Q96,'DATA ENTRY'!AC96,
'DATA ENTRY'!AO96,'DATA ENTRY'!BA96,
'DATA ENTRY'!E117,'DATA ENTRY'!Q117,
'DATA ENTRY'!AC117,'DATA ENTRY'!AO117,
'DATA ENTRY'!BA117,
'DATA ENTRY'!E138,
'DATA ENTRY'!Q138,'DATA ENTRY'!AC138,
'DATA ENTRY'!AO138,'DATA ENTRY'!BA138,
'DATA ENTRY'!E159,'DATA ENTRY'!Q159,
'DATA ENTRY'!AC159,'DATA ENTRY'!AO159,
'DATA ENTRY'!BA159,
'DATA ENTRY'!E180,
'DATA ENTRY'!Q180,'DATA ENTRY'!AC180,
'DATA ENTRY'!AO180,'DATA ENTRY'!BA180,
'DATA ENTRY'!E201,'DATA ENTRY'!Q201,
'DATA ENTRY'!AC201,'DATA ENTRY'!AO201,
'DATA ENTRY'!BA201,
'DATA ENTRY'!E221,
'DATA ENTRY'!Q221,'DATA ENTRY'!AC221,
'DATA ENTRY'!AO221,
'DATA ENTRY'!BA221
), "")</f>
        <v/>
      </c>
      <c r="V27" s="71" t="str">
        <f>IFERROR(AVERAGE('DATA ENTRY'!F12,'DATA ENTRY'!R12,
'DATA ENTRY'!AD12,'DATA ENTRY'!AP12,
'DATA ENTRY'!BB12,
'DATA ENTRY'!F33,
'DATA ENTRY'!R33,'DATA ENTRY'!AD33,
'DATA ENTRY'!AP33,'DATA ENTRY'!BB33,
'DATA ENTRY'!F54,'DATA ENTRY'!R54,
'DATA ENTRY'!AD54,
'DATA ENTRY'!AP54,'DATA ENTRY'!BB54,
'DATA ENTRY'!F75,'DATA ENTRY'!R75,
'DATA ENTRY'!AD75,'DATA ENTRY'!AP75,
'DATA ENTRY'!BB75,
'DATA ENTRY'!F96,
'DATA ENTRY'!R96,'DATA ENTRY'!AD96,
'DATA ENTRY'!AP96,'DATA ENTRY'!BB96,
'DATA ENTRY'!F117,'DATA ENTRY'!R117,
'DATA ENTRY'!AD117,'DATA ENTRY'!AP117,
'DATA ENTRY'!BB117,
'DATA ENTRY'!F138,
'DATA ENTRY'!R138,'DATA ENTRY'!AD138,
'DATA ENTRY'!AP138,'DATA ENTRY'!BB138,
'DATA ENTRY'!F159,'DATA ENTRY'!R159,
'DATA ENTRY'!AD159,'DATA ENTRY'!AP159,
'DATA ENTRY'!BB159,
'DATA ENTRY'!F180,
'DATA ENTRY'!R180,'DATA ENTRY'!AD180,
'DATA ENTRY'!AP180,'DATA ENTRY'!BB180,
'DATA ENTRY'!F201,'DATA ENTRY'!R201,
'DATA ENTRY'!AD201,'DATA ENTRY'!AP201,
'DATA ENTRY'!BB201,
'DATA ENTRY'!F221,
'DATA ENTRY'!R221,'DATA ENTRY'!AD221,
'DATA ENTRY'!AP221,
'DATA ENTRY'!BB221
), "")</f>
        <v/>
      </c>
      <c r="W27" s="71" t="str">
        <f>IFERROR(AVERAGE(
'DATA ENTRY'!D12:F12,
'DATA ENTRY'!P12:R12,
'DATA ENTRY'!AB12:AD12,
'DATA ENTRY'!AN12:AP12,
'DATA ENTRY'!AZ12:BB12,
'DATA ENTRY'!D33:F33,
'DATA ENTRY'!P33:R33,
'DATA ENTRY'!AB33:AD33,
'DATA ENTRY'!AN33:AP33,
'DATA ENTRY'!AZ33:BB33,
'DATA ENTRY'!D54:F54,
'DATA ENTRY'!P54:R54,
'DATA ENTRY'!AB54:AB54,
'DATA ENTRY'!AN54:AP54,
'DATA ENTRY'!AZ54:BB54,
'DATA ENTRY'!D75:F75,
'DATA ENTRY'!P75:R75,
'DATA ENTRY'!AB75:AD75,
'DATA ENTRY'!AN75:AP75,
'DATA ENTRY'!AZ75:BB75,
'DATA ENTRY'!D96:F96,
'DATA ENTRY'!P96:R96,
'DATA ENTRY'!AB96:AD96,
'DATA ENTRY'!AN96:AP96,
'DATA ENTRY'!AZ96:BB96,
'DATA ENTRY'!D117:F117,
'DATA ENTRY'!P117:R117,
'DATA ENTRY'!AB117:AD117,
'DATA ENTRY'!AN117:AP117,
'DATA ENTRY'!AZ117:BB117,
'DATA ENTRY'!D138:F138,
'DATA ENTRY'!P138:R138,
'DATA ENTRY'!AB138:AD138,
'DATA ENTRY'!AN138:AP138,
'DATA ENTRY'!AZ138:BB138,
'DATA ENTRY'!D159:F159,
'DATA ENTRY'!P159:R159,
'DATA ENTRY'!AB159:AD159,
'DATA ENTRY'!AN159:AP159,
'DATA ENTRY'!AZ159:BB159,
'DATA ENTRY'!D180:F180,
'DATA ENTRY'!P180:R180,
'DATA ENTRY'!AB180:AD180,
'DATA ENTRY'!AN180:AP180,
'DATA ENTRY'!AZ180:BB180,
'DATA ENTRY'!D201:F201,
'DATA ENTRY'!P201:R201,
'DATA ENTRY'!AB201:AD201,
'DATA ENTRY'!AN201:AP201,
'DATA ENTRY'!AZ201:BB201,
'DATA ENTRY'!D221:F221,
'DATA ENTRY'!P221:R221,
'DATA ENTRY'!AB221:AD221,
'DATA ENTRY'!AN221:AP221,
'DATA ENTRY'!AZ221:BB221
), "")</f>
        <v/>
      </c>
      <c r="X27" s="73"/>
      <c r="Z27" s="67" t="s">
        <v>167</v>
      </c>
      <c r="AA27" s="32" t="str">
        <f>IF('DATA ENTRY'!B$108="","",'DATA ENTRY'!B$108)</f>
        <v>Monday March 7, 2022</v>
      </c>
      <c r="AB27" s="140" t="str">
        <f>IFERROR('DATA ENTRY'!D$121,"")</f>
        <v/>
      </c>
      <c r="AC27" s="140" t="str">
        <f>IFERROR('DATA ENTRY'!E$121,"")</f>
        <v/>
      </c>
      <c r="AD27" s="140" t="str">
        <f>IFERROR('DATA ENTRY'!F$121,"")</f>
        <v/>
      </c>
      <c r="AE27" s="173" t="str">
        <f>'DATA ENTRY'!$G123</f>
        <v/>
      </c>
      <c r="AF27" s="173" t="str">
        <f>'DATA ENTRY'!$G124</f>
        <v/>
      </c>
      <c r="AG27" s="173" t="str">
        <f>'DATA ENTRY'!$G125</f>
        <v/>
      </c>
      <c r="AH27" s="173" t="str">
        <f>'DATA ENTRY'!$G126</f>
        <v/>
      </c>
      <c r="AI27" s="173" t="str">
        <f t="shared" si="0"/>
        <v/>
      </c>
    </row>
    <row r="28" spans="19:35">
      <c r="S28" s="79" t="s">
        <v>129</v>
      </c>
      <c r="T28" s="71" t="str">
        <f>IFERROR(AVERAGE('DATA ENTRY'!D13,'DATA ENTRY'!P13,
'DATA ENTRY'!AB13,'DATA ENTRY'!AN13,
'DATA ENTRY'!AZ13,
'DATA ENTRY'!D34,
'DATA ENTRY'!P34,'DATA ENTRY'!AB34,
'DATA ENTRY'!AN34,'DATA ENTRY'!AZ34,
'DATA ENTRY'!D55,'DATA ENTRY'!P55,
'DATA ENTRY'!AB55,
'DATA ENTRY'!AN55,'DATA ENTRY'!AZ55,
'DATA ENTRY'!D76,'DATA ENTRY'!P76,
'DATA ENTRY'!AB76,'DATA ENTRY'!AN76,
'DATA ENTRY'!AZ76,
'DATA ENTRY'!D97,
'DATA ENTRY'!P97,'DATA ENTRY'!AB97,
'DATA ENTRY'!AN97,'DATA ENTRY'!AZ97,
'DATA ENTRY'!D118,'DATA ENTRY'!P118,
'DATA ENTRY'!AB118,'DATA ENTRY'!AN118,
'DATA ENTRY'!AZ118,
'DATA ENTRY'!D139,
'DATA ENTRY'!P139,'DATA ENTRY'!AB139,
'DATA ENTRY'!AN139,'DATA ENTRY'!AZ139,
'DATA ENTRY'!D160,'DATA ENTRY'!P160,
'DATA ENTRY'!AB160,'DATA ENTRY'!AN160,
'DATA ENTRY'!AZ160,
'DATA ENTRY'!D181,
'DATA ENTRY'!P181,'DATA ENTRY'!AB181,
'DATA ENTRY'!AN181,'DATA ENTRY'!AZ181,
'DATA ENTRY'!D202,'DATA ENTRY'!P202,
'DATA ENTRY'!AB202,'DATA ENTRY'!AN202,
'DATA ENTRY'!AZ202,
'DATA ENTRY'!D222,
'DATA ENTRY'!P222,'DATA ENTRY'!AB222,
'DATA ENTRY'!AN222,
'DATA ENTRY'!AZ222
), "")</f>
        <v/>
      </c>
      <c r="U28" s="71" t="str">
        <f>IFERROR(AVERAGE('DATA ENTRY'!E13,'DATA ENTRY'!Q13,
'DATA ENTRY'!AC13,'DATA ENTRY'!AO13,
'DATA ENTRY'!BA13,
'DATA ENTRY'!E34,
'DATA ENTRY'!Q34,'DATA ENTRY'!AC34,
'DATA ENTRY'!AO34,'DATA ENTRY'!BA34,
'DATA ENTRY'!E55,'DATA ENTRY'!Q55,
'DATA ENTRY'!AC55,
'DATA ENTRY'!AO55,'DATA ENTRY'!BA55,
'DATA ENTRY'!E76,'DATA ENTRY'!Q76,
'DATA ENTRY'!AC76,'DATA ENTRY'!AO76,
'DATA ENTRY'!BA76,
'DATA ENTRY'!E97,
'DATA ENTRY'!Q97,'DATA ENTRY'!AC97,
'DATA ENTRY'!AO97,'DATA ENTRY'!BA97,
'DATA ENTRY'!E118,'DATA ENTRY'!Q118,
'DATA ENTRY'!AC118,'DATA ENTRY'!AO118,
'DATA ENTRY'!BA118,
'DATA ENTRY'!E139,
'DATA ENTRY'!Q139,'DATA ENTRY'!AC139,
'DATA ENTRY'!AO139,'DATA ENTRY'!BA139,
'DATA ENTRY'!E160,'DATA ENTRY'!Q160,
'DATA ENTRY'!AC160,'DATA ENTRY'!AO160,
'DATA ENTRY'!BA160,
'DATA ENTRY'!E181,
'DATA ENTRY'!Q181,'DATA ENTRY'!AC181,
'DATA ENTRY'!AO181,'DATA ENTRY'!BA181,
'DATA ENTRY'!E202,'DATA ENTRY'!Q202,
'DATA ENTRY'!AC202,'DATA ENTRY'!AO202,
'DATA ENTRY'!BA202,
'DATA ENTRY'!E222,
'DATA ENTRY'!Q222,'DATA ENTRY'!AC222,
'DATA ENTRY'!AO222,
'DATA ENTRY'!BA222
), "")</f>
        <v/>
      </c>
      <c r="V28" s="71" t="str">
        <f>IFERROR(AVERAGE('DATA ENTRY'!F13,'DATA ENTRY'!R13,
'DATA ENTRY'!AD13,'DATA ENTRY'!AP13,
'DATA ENTRY'!BB13,
'DATA ENTRY'!F34,
'DATA ENTRY'!R34,'DATA ENTRY'!AD34,
'DATA ENTRY'!AP34,'DATA ENTRY'!BB34,
'DATA ENTRY'!F55,'DATA ENTRY'!R55,
'DATA ENTRY'!AD55,
'DATA ENTRY'!AP55,'DATA ENTRY'!BB55,
'DATA ENTRY'!F76,'DATA ENTRY'!R76,
'DATA ENTRY'!AD76,'DATA ENTRY'!AP76,
'DATA ENTRY'!BB76,
'DATA ENTRY'!F97,
'DATA ENTRY'!R97,'DATA ENTRY'!AD97,
'DATA ENTRY'!AP97,'DATA ENTRY'!BB97,
'DATA ENTRY'!F118,'DATA ENTRY'!R118,
'DATA ENTRY'!AD118,'DATA ENTRY'!AP118,
'DATA ENTRY'!BB118,
'DATA ENTRY'!F139,
'DATA ENTRY'!R139,'DATA ENTRY'!AD139,
'DATA ENTRY'!AP139,'DATA ENTRY'!BB139,
'DATA ENTRY'!F160,'DATA ENTRY'!R160,
'DATA ENTRY'!AD160,'DATA ENTRY'!AP160,
'DATA ENTRY'!BB160,
'DATA ENTRY'!F181,
'DATA ENTRY'!R181,'DATA ENTRY'!AD181,
'DATA ENTRY'!AP181,'DATA ENTRY'!BB181,
'DATA ENTRY'!F202,'DATA ENTRY'!R202,
'DATA ENTRY'!AD202,'DATA ENTRY'!AP202,
'DATA ENTRY'!BB202,
'DATA ENTRY'!F222,
'DATA ENTRY'!R222,'DATA ENTRY'!AD222,
'DATA ENTRY'!AP222,
'DATA ENTRY'!BB222
), "")</f>
        <v/>
      </c>
      <c r="W28" s="71" t="str">
        <f>IFERROR(AVERAGE(
'DATA ENTRY'!D13:F13,
'DATA ENTRY'!P13:R13,
'DATA ENTRY'!AB13:AD13,
'DATA ENTRY'!AN13:AP13,
'DATA ENTRY'!AZ13:BB13,
'DATA ENTRY'!D34:F34,
'DATA ENTRY'!P34:R34,
'DATA ENTRY'!AB34:AD34,
'DATA ENTRY'!AN34:AP34,
'DATA ENTRY'!AZ34:BB34,
'DATA ENTRY'!D55:F55,
'DATA ENTRY'!P55:R55,
'DATA ENTRY'!AB55:AB55,
'DATA ENTRY'!AN55:AP55,
'DATA ENTRY'!AZ55:BB55,
'DATA ENTRY'!D76:F76,
'DATA ENTRY'!P76:R76,
'DATA ENTRY'!AB76:AD76,
'DATA ENTRY'!AN76:AP76,
'DATA ENTRY'!AZ76:BB76,
'DATA ENTRY'!D97:F97,
'DATA ENTRY'!P97:R97,
'DATA ENTRY'!AB97:AD97,
'DATA ENTRY'!AN97:AP97,
'DATA ENTRY'!AZ97:BB97,
'DATA ENTRY'!D118:F118,
'DATA ENTRY'!P118:R118,
'DATA ENTRY'!AB118:AD118,
'DATA ENTRY'!AN118:AP118,
'DATA ENTRY'!AZ118:BB118,
'DATA ENTRY'!D139:F139,
'DATA ENTRY'!P139:R139,
'DATA ENTRY'!AB139:AD139,
'DATA ENTRY'!AN139:AP139,
'DATA ENTRY'!AZ139:BB139,
'DATA ENTRY'!D160:F160,
'DATA ENTRY'!P160:R160,
'DATA ENTRY'!AB160:AD160,
'DATA ENTRY'!AN160:AP160,
'DATA ENTRY'!AZ160:BB160,
'DATA ENTRY'!D181:F181,
'DATA ENTRY'!P181:R181,
'DATA ENTRY'!AB181:AD181,
'DATA ENTRY'!AN181:AP181,
'DATA ENTRY'!AZ181:BB181,
'DATA ENTRY'!D202:F202,
'DATA ENTRY'!P202:R202,
'DATA ENTRY'!AB202:AD202,
'DATA ENTRY'!AN202:AP202,
'DATA ENTRY'!AZ202:BB202,
'DATA ENTRY'!D222:F222,
'DATA ENTRY'!P222:R222,
'DATA ENTRY'!AB222:AD222,
'DATA ENTRY'!AN222:AP222,
'DATA ENTRY'!AZ222:BB222
), "")</f>
        <v/>
      </c>
      <c r="X28" s="73"/>
      <c r="Z28" s="67" t="s">
        <v>165</v>
      </c>
      <c r="AA28" s="32" t="str">
        <f>IF('DATA ENTRY'!N$108="","",'DATA ENTRY'!N$108)</f>
        <v>Tuesday March 8, 2022</v>
      </c>
      <c r="AB28" s="140" t="str">
        <f>IFERROR('DATA ENTRY'!P$121,"")</f>
        <v/>
      </c>
      <c r="AC28" s="140" t="str">
        <f>IFERROR('DATA ENTRY'!Q$121,"")</f>
        <v/>
      </c>
      <c r="AD28" s="140" t="str">
        <f>IFERROR('DATA ENTRY'!R$121,"")</f>
        <v/>
      </c>
      <c r="AE28" s="173" t="str">
        <f>'DATA ENTRY'!$S123</f>
        <v/>
      </c>
      <c r="AF28" s="173" t="str">
        <f>'DATA ENTRY'!$S124</f>
        <v/>
      </c>
      <c r="AG28" s="173" t="str">
        <f>'DATA ENTRY'!$S125</f>
        <v/>
      </c>
      <c r="AH28" s="173" t="str">
        <f>'DATA ENTRY'!$S126</f>
        <v/>
      </c>
      <c r="AI28" s="173" t="str">
        <f t="shared" si="0"/>
        <v/>
      </c>
    </row>
    <row r="29" spans="19:35">
      <c r="S29" s="78"/>
      <c r="T29"/>
      <c r="U29"/>
      <c r="V29"/>
      <c r="W29"/>
      <c r="X29" s="73"/>
      <c r="Z29" s="67" t="s">
        <v>167</v>
      </c>
      <c r="AA29" s="32" t="str">
        <f>IF('DATA ENTRY'!Z$108="","",'DATA ENTRY'!Z$108)</f>
        <v xml:space="preserve">Wednesday March 9, 2022 </v>
      </c>
      <c r="AB29" s="140" t="str">
        <f>IFERROR('DATA ENTRY'!AB$121,"")</f>
        <v/>
      </c>
      <c r="AC29" s="140" t="str">
        <f>IFERROR('DATA ENTRY'!AC$121,"")</f>
        <v/>
      </c>
      <c r="AD29" s="140" t="str">
        <f>IFERROR('DATA ENTRY'!AD$121,"")</f>
        <v/>
      </c>
      <c r="AE29" s="173" t="str">
        <f>'DATA ENTRY'!$AE123</f>
        <v/>
      </c>
      <c r="AF29" s="173" t="str">
        <f>'DATA ENTRY'!$AE124</f>
        <v/>
      </c>
      <c r="AG29" s="173" t="str">
        <f>'DATA ENTRY'!$AE125</f>
        <v/>
      </c>
      <c r="AH29" s="173" t="str">
        <f>'DATA ENTRY'!$AE126</f>
        <v/>
      </c>
      <c r="AI29" s="173" t="str">
        <f t="shared" si="0"/>
        <v/>
      </c>
    </row>
    <row r="30" spans="19:35">
      <c r="S30" s="78"/>
      <c r="T30"/>
      <c r="U30"/>
      <c r="V30"/>
      <c r="W30"/>
      <c r="X30" s="73"/>
      <c r="Z30" s="67" t="s">
        <v>167</v>
      </c>
      <c r="AA30" s="32" t="str">
        <f>IF('DATA ENTRY'!AL$108="","",'DATA ENTRY'!AL$108)</f>
        <v>Thursday March 10, 2022</v>
      </c>
      <c r="AB30" s="140" t="str">
        <f>IFERROR('DATA ENTRY'!AN$121,"")</f>
        <v/>
      </c>
      <c r="AC30" s="140" t="str">
        <f>IFERROR('DATA ENTRY'!AO$121,"")</f>
        <v/>
      </c>
      <c r="AD30" s="140" t="str">
        <f>IFERROR('DATA ENTRY'!AP$121,"")</f>
        <v/>
      </c>
      <c r="AE30" s="173" t="str">
        <f>'DATA ENTRY'!$AQ123</f>
        <v/>
      </c>
      <c r="AF30" s="173" t="str">
        <f>'DATA ENTRY'!$AQ124</f>
        <v/>
      </c>
      <c r="AG30" s="173" t="str">
        <f>'DATA ENTRY'!$AQ125</f>
        <v/>
      </c>
      <c r="AH30" s="173" t="str">
        <f>'DATA ENTRY'!$AQ126</f>
        <v/>
      </c>
      <c r="AI30" s="173" t="str">
        <f t="shared" si="0"/>
        <v/>
      </c>
    </row>
    <row r="31" spans="19:35">
      <c r="S31" s="295" t="s">
        <v>168</v>
      </c>
      <c r="T31" s="68" t="s">
        <v>42</v>
      </c>
      <c r="U31" s="68" t="s">
        <v>43</v>
      </c>
      <c r="V31" s="68" t="s">
        <v>44</v>
      </c>
      <c r="W31"/>
      <c r="X31" s="73"/>
      <c r="Z31" s="67" t="s">
        <v>167</v>
      </c>
      <c r="AA31" s="32" t="str">
        <f>IF('DATA ENTRY'!AX$108="","",'DATA ENTRY'!AX$108)</f>
        <v>Friday March 11, 2022</v>
      </c>
      <c r="AB31" s="140" t="str">
        <f>IFERROR('DATA ENTRY'!AZ$121,"")</f>
        <v/>
      </c>
      <c r="AC31" s="140" t="str">
        <f>IFERROR('DATA ENTRY'!BA$121,"")</f>
        <v/>
      </c>
      <c r="AD31" s="140" t="str">
        <f>IFERROR('DATA ENTRY'!BB$121,"")</f>
        <v/>
      </c>
      <c r="AE31" s="173" t="str">
        <f>'DATA ENTRY'!$BC123</f>
        <v/>
      </c>
      <c r="AF31" s="173" t="str">
        <f>'DATA ENTRY'!$BC124</f>
        <v/>
      </c>
      <c r="AG31" s="173" t="str">
        <f>'DATA ENTRY'!$BC125</f>
        <v/>
      </c>
      <c r="AH31" s="173" t="str">
        <f>'DATA ENTRY'!$BC126</f>
        <v/>
      </c>
      <c r="AI31" s="173" t="str">
        <f t="shared" si="0"/>
        <v/>
      </c>
    </row>
    <row r="32" spans="19:35" ht="15.75" thickBot="1">
      <c r="S32" s="296"/>
      <c r="T32" s="75" t="str">
        <f>IFERROR(AVERAGE(T21:T28),"")</f>
        <v/>
      </c>
      <c r="U32" s="75" t="str">
        <f t="shared" ref="U32:V32" si="2">IFERROR(AVERAGE(U21:U28),"")</f>
        <v/>
      </c>
      <c r="V32" s="75" t="str">
        <f t="shared" si="2"/>
        <v/>
      </c>
      <c r="W32" s="76"/>
      <c r="X32" s="77"/>
      <c r="Z32" s="67" t="s">
        <v>169</v>
      </c>
      <c r="AA32" s="32" t="str">
        <f>IF('DATA ENTRY'!B$129="","",'DATA ENTRY'!B$129)</f>
        <v>Monday March 14, 2022</v>
      </c>
      <c r="AB32" s="140" t="str">
        <f>IFERROR('DATA ENTRY'!D$142,"")</f>
        <v/>
      </c>
      <c r="AC32" s="140" t="str">
        <f>IFERROR('DATA ENTRY'!E$142,"")</f>
        <v/>
      </c>
      <c r="AD32" s="140" t="str">
        <f>IFERROR('DATA ENTRY'!F$142,"")</f>
        <v/>
      </c>
      <c r="AE32" s="173" t="str">
        <f>'DATA ENTRY'!$G144</f>
        <v/>
      </c>
      <c r="AF32" s="173" t="str">
        <f>'DATA ENTRY'!$G145</f>
        <v/>
      </c>
      <c r="AG32" s="173" t="str">
        <f>'DATA ENTRY'!$G146</f>
        <v/>
      </c>
      <c r="AH32" s="173" t="str">
        <f>'DATA ENTRY'!$G147</f>
        <v/>
      </c>
      <c r="AI32" s="173" t="str">
        <f t="shared" si="0"/>
        <v/>
      </c>
    </row>
    <row r="33" spans="26:35" ht="14.45">
      <c r="Z33" s="67" t="s">
        <v>169</v>
      </c>
      <c r="AA33" s="32" t="str">
        <f>IF('DATA ENTRY'!N$129="","",'DATA ENTRY'!N$129)</f>
        <v>Tuesday March 15, 2022</v>
      </c>
      <c r="AB33" s="140" t="str">
        <f>IFERROR('DATA ENTRY'!P$142,"")</f>
        <v/>
      </c>
      <c r="AC33" s="140" t="str">
        <f>IFERROR('DATA ENTRY'!Q$142,"")</f>
        <v/>
      </c>
      <c r="AD33" s="140" t="str">
        <f>IFERROR('DATA ENTRY'!R$142,"")</f>
        <v/>
      </c>
      <c r="AE33" s="173" t="str">
        <f>'DATA ENTRY'!$S144</f>
        <v/>
      </c>
      <c r="AF33" s="173" t="str">
        <f>'DATA ENTRY'!$S145</f>
        <v/>
      </c>
      <c r="AG33" s="173" t="str">
        <f>'DATA ENTRY'!$S146</f>
        <v/>
      </c>
      <c r="AH33" s="173" t="str">
        <f>'DATA ENTRY'!$S147</f>
        <v/>
      </c>
      <c r="AI33" s="173" t="str">
        <f t="shared" si="0"/>
        <v/>
      </c>
    </row>
    <row r="34" spans="26:35" ht="14.45">
      <c r="Z34" s="67" t="s">
        <v>169</v>
      </c>
      <c r="AA34" s="32" t="str">
        <f>IF('DATA ENTRY'!Z$129="","",'DATA ENTRY'!Z$129)</f>
        <v>Wednesday March 16, 2022</v>
      </c>
      <c r="AB34" s="140" t="str">
        <f>IFERROR('DATA ENTRY'!AB$142,"")</f>
        <v/>
      </c>
      <c r="AC34" s="140" t="str">
        <f>IFERROR('DATA ENTRY'!AC$142,"")</f>
        <v/>
      </c>
      <c r="AD34" s="140" t="str">
        <f>IFERROR('DATA ENTRY'!AD$142,"")</f>
        <v/>
      </c>
      <c r="AE34" s="173" t="str">
        <f>'DATA ENTRY'!$AE144</f>
        <v/>
      </c>
      <c r="AF34" s="173" t="str">
        <f>'DATA ENTRY'!$AE145</f>
        <v/>
      </c>
      <c r="AG34" s="173" t="str">
        <f>'DATA ENTRY'!$AE146</f>
        <v/>
      </c>
      <c r="AH34" s="173" t="str">
        <f>'DATA ENTRY'!$AE147</f>
        <v/>
      </c>
      <c r="AI34" s="173" t="str">
        <f t="shared" si="0"/>
        <v/>
      </c>
    </row>
    <row r="35" spans="26:35" ht="14.45">
      <c r="Z35" s="67" t="s">
        <v>169</v>
      </c>
      <c r="AA35" s="32" t="str">
        <f>IF('DATA ENTRY'!AL$129="","",'DATA ENTRY'!AL$129)</f>
        <v>Thursday March 17, 2022</v>
      </c>
      <c r="AB35" s="140" t="str">
        <f>IFERROR('DATA ENTRY'!AN$142,"")</f>
        <v/>
      </c>
      <c r="AC35" s="140" t="str">
        <f>IFERROR('DATA ENTRY'!AO$142,"")</f>
        <v/>
      </c>
      <c r="AD35" s="140" t="str">
        <f>IFERROR('DATA ENTRY'!AP$142,"")</f>
        <v/>
      </c>
      <c r="AE35" s="173" t="str">
        <f>'DATA ENTRY'!$AQ144</f>
        <v/>
      </c>
      <c r="AF35" s="173" t="str">
        <f>'DATA ENTRY'!$AQ145</f>
        <v/>
      </c>
      <c r="AG35" s="173" t="str">
        <f>'DATA ENTRY'!$AQ146</f>
        <v/>
      </c>
      <c r="AH35" s="173" t="str">
        <f>'DATA ENTRY'!$AQ147</f>
        <v/>
      </c>
      <c r="AI35" s="173" t="str">
        <f t="shared" si="0"/>
        <v/>
      </c>
    </row>
    <row r="36" spans="26:35" ht="14.45">
      <c r="Z36" s="67" t="s">
        <v>169</v>
      </c>
      <c r="AA36" s="32" t="str">
        <f>IF('DATA ENTRY'!AX$129="","",'DATA ENTRY'!AX$129)</f>
        <v>Friday March 18, 2022</v>
      </c>
      <c r="AB36" s="140" t="str">
        <f>IFERROR('DATA ENTRY'!AZ$142,"")</f>
        <v/>
      </c>
      <c r="AC36" s="140" t="str">
        <f>IFERROR('DATA ENTRY'!BA$142,"")</f>
        <v/>
      </c>
      <c r="AD36" s="140" t="str">
        <f>IFERROR('DATA ENTRY'!BB$142,"")</f>
        <v/>
      </c>
      <c r="AE36" s="173" t="str">
        <f>'DATA ENTRY'!$BC144</f>
        <v/>
      </c>
      <c r="AF36" s="173" t="str">
        <f>'DATA ENTRY'!$BC145</f>
        <v/>
      </c>
      <c r="AG36" s="173" t="str">
        <f>'DATA ENTRY'!$BC146</f>
        <v/>
      </c>
      <c r="AH36" s="173" t="str">
        <f>'DATA ENTRY'!$BC147</f>
        <v/>
      </c>
      <c r="AI36" s="173" t="str">
        <f t="shared" si="0"/>
        <v/>
      </c>
    </row>
    <row r="37" spans="26:35" ht="14.45">
      <c r="Z37" s="67" t="s">
        <v>170</v>
      </c>
      <c r="AA37" s="32" t="str">
        <f>IF('DATA ENTRY'!B$150="","",'DATA ENTRY'!B$150)</f>
        <v>Monday March 21, 2022</v>
      </c>
      <c r="AB37" s="140" t="str">
        <f>IFERROR('DATA ENTRY'!D163,"")</f>
        <v/>
      </c>
      <c r="AC37" s="140" t="str">
        <f>IFERROR('DATA ENTRY'!E163,"")</f>
        <v/>
      </c>
      <c r="AD37" s="140" t="str">
        <f>IFERROR('DATA ENTRY'!F163,"")</f>
        <v/>
      </c>
      <c r="AE37" s="173" t="str">
        <f>'DATA ENTRY'!$G165</f>
        <v/>
      </c>
      <c r="AF37" s="173" t="str">
        <f>'DATA ENTRY'!$G166</f>
        <v/>
      </c>
      <c r="AG37" s="173" t="str">
        <f>'DATA ENTRY'!$G167</f>
        <v/>
      </c>
      <c r="AH37" s="173" t="str">
        <f>'DATA ENTRY'!$G168</f>
        <v/>
      </c>
      <c r="AI37" s="173" t="str">
        <f t="shared" si="0"/>
        <v/>
      </c>
    </row>
    <row r="38" spans="26:35" ht="14.45">
      <c r="Z38" s="67" t="s">
        <v>170</v>
      </c>
      <c r="AA38" s="32" t="str">
        <f>IF('DATA ENTRY'!N$150="","",'DATA ENTRY'!N$150)</f>
        <v>Tuesday March 22, 2022</v>
      </c>
      <c r="AB38" s="140" t="str">
        <f>IFERROR('DATA ENTRY'!P$163,"")</f>
        <v/>
      </c>
      <c r="AC38" s="140" t="str">
        <f>IFERROR('DATA ENTRY'!Q$163,"")</f>
        <v/>
      </c>
      <c r="AD38" s="140" t="str">
        <f>IFERROR('DATA ENTRY'!R$163,"")</f>
        <v/>
      </c>
      <c r="AE38" s="173" t="str">
        <f>'DATA ENTRY'!$S165</f>
        <v/>
      </c>
      <c r="AF38" s="173" t="str">
        <f>'DATA ENTRY'!$S166</f>
        <v/>
      </c>
      <c r="AG38" s="173" t="str">
        <f>'DATA ENTRY'!$S167</f>
        <v/>
      </c>
      <c r="AH38" s="173" t="str">
        <f>'DATA ENTRY'!$S168</f>
        <v/>
      </c>
      <c r="AI38" s="173" t="str">
        <f t="shared" si="0"/>
        <v/>
      </c>
    </row>
    <row r="39" spans="26:35" ht="14.45">
      <c r="Z39" s="67" t="s">
        <v>170</v>
      </c>
      <c r="AA39" s="32" t="str">
        <f>IF('DATA ENTRY'!Z$150="","",'DATA ENTRY'!Z$150)</f>
        <v>Wednesday March 23, 2022</v>
      </c>
      <c r="AB39" s="140" t="str">
        <f>IFERROR('DATA ENTRY'!AB$163,"")</f>
        <v/>
      </c>
      <c r="AC39" s="140" t="str">
        <f>IFERROR('DATA ENTRY'!AC$163,"")</f>
        <v/>
      </c>
      <c r="AD39" s="140" t="str">
        <f>IFERROR('DATA ENTRY'!AD$163,"")</f>
        <v/>
      </c>
      <c r="AE39" s="173" t="str">
        <f>'DATA ENTRY'!$AE165</f>
        <v/>
      </c>
      <c r="AF39" s="173" t="str">
        <f>'DATA ENTRY'!$AE166</f>
        <v/>
      </c>
      <c r="AG39" s="173" t="str">
        <f>'DATA ENTRY'!$AE167</f>
        <v/>
      </c>
      <c r="AH39" s="173" t="str">
        <f>'DATA ENTRY'!$AE168</f>
        <v/>
      </c>
      <c r="AI39" s="173" t="str">
        <f t="shared" si="0"/>
        <v/>
      </c>
    </row>
    <row r="40" spans="26:35" ht="14.45">
      <c r="Z40" s="67" t="s">
        <v>170</v>
      </c>
      <c r="AA40" s="32" t="str">
        <f>IF('DATA ENTRY'!AL$150="","",'DATA ENTRY'!AL$150)</f>
        <v>Thursday March 24, 2022</v>
      </c>
      <c r="AB40" s="140" t="str">
        <f>IFERROR('DATA ENTRY'!AN$163,"")</f>
        <v/>
      </c>
      <c r="AC40" s="140" t="str">
        <f>IFERROR('DATA ENTRY'!AO$163,"")</f>
        <v/>
      </c>
      <c r="AD40" s="140" t="str">
        <f>IFERROR('DATA ENTRY'!AP$163,"")</f>
        <v/>
      </c>
      <c r="AE40" s="173" t="str">
        <f>'DATA ENTRY'!$AQ165</f>
        <v/>
      </c>
      <c r="AF40" s="173" t="str">
        <f>'DATA ENTRY'!$AQ166</f>
        <v/>
      </c>
      <c r="AG40" s="173" t="str">
        <f>'DATA ENTRY'!$AQ167</f>
        <v/>
      </c>
      <c r="AH40" s="173" t="str">
        <f>'DATA ENTRY'!$AQ168</f>
        <v/>
      </c>
      <c r="AI40" s="173" t="str">
        <f t="shared" si="0"/>
        <v/>
      </c>
    </row>
    <row r="41" spans="26:35" ht="14.45">
      <c r="Z41" s="67" t="s">
        <v>170</v>
      </c>
      <c r="AA41" s="32" t="str">
        <f>IF('DATA ENTRY'!AX$150="","",'DATA ENTRY'!AX$150)</f>
        <v>Friday March 25, 2022</v>
      </c>
      <c r="AB41" s="140" t="str">
        <f>IFERROR('DATA ENTRY'!AZ$163,"")</f>
        <v/>
      </c>
      <c r="AC41" s="140" t="str">
        <f>IFERROR('DATA ENTRY'!BA$163,"")</f>
        <v/>
      </c>
      <c r="AD41" s="140" t="str">
        <f>IFERROR('DATA ENTRY'!BB$163,"")</f>
        <v/>
      </c>
      <c r="AE41" s="173" t="str">
        <f>'DATA ENTRY'!$BC165</f>
        <v/>
      </c>
      <c r="AF41" s="173" t="str">
        <f>'DATA ENTRY'!$BC166</f>
        <v/>
      </c>
      <c r="AG41" s="173" t="str">
        <f>'DATA ENTRY'!$BC167</f>
        <v/>
      </c>
      <c r="AH41" s="173" t="str">
        <f>'DATA ENTRY'!$BC168</f>
        <v/>
      </c>
      <c r="AI41" s="173" t="str">
        <f t="shared" si="0"/>
        <v/>
      </c>
    </row>
    <row r="42" spans="26:35" ht="14.45">
      <c r="Z42" s="67" t="s">
        <v>171</v>
      </c>
      <c r="AA42" s="32" t="str">
        <f>IF('DATA ENTRY'!B$171="","",'DATA ENTRY'!B$171)</f>
        <v>Monday March 28, 2022</v>
      </c>
      <c r="AB42" s="140" t="str">
        <f>IFERROR('DATA ENTRY'!D$184,"")</f>
        <v/>
      </c>
      <c r="AC42" s="140" t="str">
        <f>IFERROR('DATA ENTRY'!E$184,"")</f>
        <v/>
      </c>
      <c r="AD42" s="140" t="str">
        <f>IFERROR('DATA ENTRY'!F$184,"")</f>
        <v/>
      </c>
      <c r="AE42" s="173" t="str">
        <f>'DATA ENTRY'!$G186</f>
        <v/>
      </c>
      <c r="AF42" s="173" t="str">
        <f>'DATA ENTRY'!$G187</f>
        <v/>
      </c>
      <c r="AG42" s="173" t="str">
        <f>'DATA ENTRY'!$G188</f>
        <v/>
      </c>
      <c r="AH42" s="173" t="str">
        <f>'DATA ENTRY'!$G189</f>
        <v/>
      </c>
      <c r="AI42" s="173" t="str">
        <f t="shared" si="0"/>
        <v/>
      </c>
    </row>
    <row r="43" spans="26:35" ht="14.45">
      <c r="Z43" s="67" t="s">
        <v>171</v>
      </c>
      <c r="AA43" s="32" t="str">
        <f>IF('DATA ENTRY'!N$171="","",'DATA ENTRY'!N$171)</f>
        <v>Tuesday, March 29, 2022</v>
      </c>
      <c r="AB43" s="140" t="str">
        <f>IFERROR('DATA ENTRY'!P$184,"")</f>
        <v/>
      </c>
      <c r="AC43" s="140" t="str">
        <f>IFERROR('DATA ENTRY'!Q$184,"")</f>
        <v/>
      </c>
      <c r="AD43" s="140" t="str">
        <f>IFERROR('DATA ENTRY'!R$184,"")</f>
        <v/>
      </c>
      <c r="AE43" s="173" t="str">
        <f>'DATA ENTRY'!$S186</f>
        <v/>
      </c>
      <c r="AF43" s="173" t="str">
        <f>'DATA ENTRY'!$S187</f>
        <v/>
      </c>
      <c r="AG43" s="173" t="str">
        <f>'DATA ENTRY'!$S188</f>
        <v/>
      </c>
      <c r="AH43" s="173" t="str">
        <f>'DATA ENTRY'!$S189</f>
        <v/>
      </c>
      <c r="AI43" s="173" t="str">
        <f t="shared" si="0"/>
        <v/>
      </c>
    </row>
    <row r="44" spans="26:35" ht="14.45">
      <c r="Z44" s="67" t="s">
        <v>171</v>
      </c>
      <c r="AA44" s="32" t="str">
        <f>IF('DATA ENTRY'!Z$171="","",'DATA ENTRY'!Z$171)</f>
        <v>Wednesday March 30, 2022</v>
      </c>
      <c r="AB44" s="140" t="str">
        <f>IFERROR('DATA ENTRY'!AB$184,"")</f>
        <v/>
      </c>
      <c r="AC44" s="140" t="str">
        <f>IFERROR('DATA ENTRY'!AC$184,"")</f>
        <v/>
      </c>
      <c r="AD44" s="140" t="str">
        <f>IFERROR('DATA ENTRY'!AD$184,"")</f>
        <v/>
      </c>
      <c r="AE44" s="173" t="str">
        <f>'DATA ENTRY'!$AE186</f>
        <v/>
      </c>
      <c r="AF44" s="173" t="str">
        <f>'DATA ENTRY'!$AE187</f>
        <v/>
      </c>
      <c r="AG44" s="173" t="str">
        <f>'DATA ENTRY'!$AE188</f>
        <v/>
      </c>
      <c r="AH44" s="173" t="str">
        <f>'DATA ENTRY'!$AE189</f>
        <v/>
      </c>
      <c r="AI44" s="173" t="str">
        <f t="shared" si="0"/>
        <v/>
      </c>
    </row>
    <row r="45" spans="26:35" ht="14.45">
      <c r="Z45" s="67" t="s">
        <v>171</v>
      </c>
      <c r="AA45" s="32" t="str">
        <f>IF('DATA ENTRY'!AL$171="","",'DATA ENTRY'!AL$171)</f>
        <v>Thursday March 31, 2022</v>
      </c>
      <c r="AB45" s="140" t="str">
        <f>IFERROR('DATA ENTRY'!AN$184,"")</f>
        <v/>
      </c>
      <c r="AC45" s="140" t="str">
        <f>IFERROR('DATA ENTRY'!AO$184,"")</f>
        <v/>
      </c>
      <c r="AD45" s="140" t="str">
        <f>IFERROR('DATA ENTRY'!AP$184,"")</f>
        <v/>
      </c>
      <c r="AE45" s="173" t="str">
        <f>'DATA ENTRY'!$AQ186</f>
        <v/>
      </c>
      <c r="AF45" s="173" t="str">
        <f>'DATA ENTRY'!$AQ187</f>
        <v/>
      </c>
      <c r="AG45" s="173" t="str">
        <f>'DATA ENTRY'!$AQ188</f>
        <v/>
      </c>
      <c r="AH45" s="173" t="str">
        <f>'DATA ENTRY'!$AQ189</f>
        <v/>
      </c>
      <c r="AI45" s="173" t="str">
        <f t="shared" si="0"/>
        <v/>
      </c>
    </row>
    <row r="46" spans="26:35" ht="14.45">
      <c r="Z46" s="67" t="s">
        <v>171</v>
      </c>
      <c r="AA46" s="32" t="str">
        <f>IF('DATA ENTRY'!AX$171="","",'DATA ENTRY'!AX$171)</f>
        <v>Friday, April 1, 2022</v>
      </c>
      <c r="AB46" s="140" t="str">
        <f>IFERROR('DATA ENTRY'!AZ$184,"")</f>
        <v/>
      </c>
      <c r="AC46" s="140" t="str">
        <f>IFERROR('DATA ENTRY'!BA$184,"")</f>
        <v/>
      </c>
      <c r="AD46" s="140" t="str">
        <f>IFERROR('DATA ENTRY'!BB$184,"")</f>
        <v/>
      </c>
      <c r="AE46" s="173" t="str">
        <f>'DATA ENTRY'!$BC186</f>
        <v/>
      </c>
      <c r="AF46" s="173" t="str">
        <f>'DATA ENTRY'!$BC187</f>
        <v/>
      </c>
      <c r="AG46" s="173" t="str">
        <f>'DATA ENTRY'!$BC188</f>
        <v/>
      </c>
      <c r="AH46" s="173" t="str">
        <f>'DATA ENTRY'!$BC189</f>
        <v/>
      </c>
      <c r="AI46" s="173" t="str">
        <f t="shared" si="0"/>
        <v/>
      </c>
    </row>
    <row r="47" spans="26:35" ht="14.45">
      <c r="Z47" s="67" t="s">
        <v>172</v>
      </c>
      <c r="AA47" s="32" t="str">
        <f>IF('DATA ENTRY'!B$192="","",'DATA ENTRY'!B$192)</f>
        <v/>
      </c>
      <c r="AB47" s="140" t="str">
        <f>IFERROR('DATA ENTRY'!D$205,"")</f>
        <v/>
      </c>
      <c r="AC47" s="140" t="str">
        <f>IFERROR('DATA ENTRY'!E$205,"")</f>
        <v/>
      </c>
      <c r="AD47" s="140" t="str">
        <f>IFERROR('DATA ENTRY'!F$205,"")</f>
        <v/>
      </c>
      <c r="AE47" s="173" t="str">
        <f>'DATA ENTRY'!$G207</f>
        <v/>
      </c>
      <c r="AF47" s="173" t="str">
        <f>'DATA ENTRY'!$G208</f>
        <v/>
      </c>
      <c r="AG47" s="173" t="str">
        <f>'DATA ENTRY'!$G209</f>
        <v/>
      </c>
      <c r="AH47" s="173" t="str">
        <f>'DATA ENTRY'!$G210</f>
        <v/>
      </c>
      <c r="AI47" s="173" t="str">
        <f t="shared" si="0"/>
        <v/>
      </c>
    </row>
    <row r="48" spans="26:35" ht="14.45">
      <c r="Z48" s="67" t="s">
        <v>172</v>
      </c>
      <c r="AA48" s="32" t="str">
        <f>IF('DATA ENTRY'!N$192="","",'DATA ENTRY'!N$192)</f>
        <v/>
      </c>
      <c r="AB48" s="140" t="str">
        <f>IFERROR('DATA ENTRY'!P$205,"")</f>
        <v/>
      </c>
      <c r="AC48" s="140" t="str">
        <f>IFERROR('DATA ENTRY'!Q$205,"")</f>
        <v/>
      </c>
      <c r="AD48" s="140" t="str">
        <f>IFERROR('DATA ENTRY'!R$205,"")</f>
        <v/>
      </c>
      <c r="AE48" s="173" t="str">
        <f>'DATA ENTRY'!$S207</f>
        <v/>
      </c>
      <c r="AF48" s="173" t="str">
        <f>'DATA ENTRY'!$S208</f>
        <v/>
      </c>
      <c r="AG48" s="173" t="str">
        <f>'DATA ENTRY'!$S209</f>
        <v/>
      </c>
      <c r="AH48" s="173" t="str">
        <f>'DATA ENTRY'!$S210</f>
        <v/>
      </c>
      <c r="AI48" s="173" t="str">
        <f t="shared" si="0"/>
        <v/>
      </c>
    </row>
    <row r="49" spans="2:35" ht="14.45">
      <c r="Z49" s="67" t="s">
        <v>172</v>
      </c>
      <c r="AA49" s="32" t="str">
        <f>IF('DATA ENTRY'!Z$192="","",'DATA ENTRY'!Z$192)</f>
        <v/>
      </c>
      <c r="AB49" s="140" t="str">
        <f>IFERROR('DATA ENTRY'!AB$205,"")</f>
        <v/>
      </c>
      <c r="AC49" s="140" t="str">
        <f>IFERROR('DATA ENTRY'!AC$205,"")</f>
        <v/>
      </c>
      <c r="AD49" s="140" t="str">
        <f>IFERROR('DATA ENTRY'!AD$205,"")</f>
        <v/>
      </c>
      <c r="AE49" s="173" t="str">
        <f>'DATA ENTRY'!$AE207</f>
        <v/>
      </c>
      <c r="AF49" s="173" t="str">
        <f>'DATA ENTRY'!$AE208</f>
        <v/>
      </c>
      <c r="AG49" s="173" t="str">
        <f>'DATA ENTRY'!$AE209</f>
        <v/>
      </c>
      <c r="AH49" s="173" t="str">
        <f>'DATA ENTRY'!$AE210</f>
        <v/>
      </c>
      <c r="AI49" s="173" t="str">
        <f t="shared" si="0"/>
        <v/>
      </c>
    </row>
    <row r="50" spans="2:35" ht="14.45">
      <c r="Z50" s="67" t="s">
        <v>172</v>
      </c>
      <c r="AA50" s="32" t="str">
        <f>IF('DATA ENTRY'!AL$192="","",'DATA ENTRY'!AL$192)</f>
        <v/>
      </c>
      <c r="AB50" s="140" t="str">
        <f>IFERROR('DATA ENTRY'!AN$205,"")</f>
        <v/>
      </c>
      <c r="AC50" s="140" t="str">
        <f>IFERROR('DATA ENTRY'!AO$205,"")</f>
        <v/>
      </c>
      <c r="AD50" s="140" t="str">
        <f>IFERROR('DATA ENTRY'!AP$205,"")</f>
        <v/>
      </c>
      <c r="AE50" s="173" t="str">
        <f>'DATA ENTRY'!$AQ207</f>
        <v/>
      </c>
      <c r="AF50" s="173" t="str">
        <f>'DATA ENTRY'!$AQ208</f>
        <v/>
      </c>
      <c r="AG50" s="173" t="str">
        <f>'DATA ENTRY'!$AQ209</f>
        <v/>
      </c>
      <c r="AH50" s="173" t="str">
        <f>'DATA ENTRY'!$AQ210</f>
        <v/>
      </c>
      <c r="AI50" s="173" t="str">
        <f t="shared" si="0"/>
        <v/>
      </c>
    </row>
    <row r="51" spans="2:35" thickBot="1">
      <c r="Z51" s="74" t="s">
        <v>172</v>
      </c>
      <c r="AA51" s="32" t="str">
        <f>IF('DATA ENTRY'!AX$192="","",'DATA ENTRY'!AX$192)</f>
        <v/>
      </c>
      <c r="AB51" s="162" t="str">
        <f>IFERROR('DATA ENTRY'!AZ$205,"")</f>
        <v/>
      </c>
      <c r="AC51" s="162" t="str">
        <f>IFERROR('DATA ENTRY'!BA$205,"")</f>
        <v/>
      </c>
      <c r="AD51" s="162" t="str">
        <f>IFERROR('DATA ENTRY'!BB$205,"")</f>
        <v/>
      </c>
      <c r="AE51" s="173" t="str">
        <f>'DATA ENTRY'!$BC207</f>
        <v/>
      </c>
      <c r="AF51" s="173" t="str">
        <f>'DATA ENTRY'!$BC208</f>
        <v/>
      </c>
      <c r="AG51" s="173" t="str">
        <f>'DATA ENTRY'!$BC209</f>
        <v/>
      </c>
      <c r="AH51" s="173" t="str">
        <f>'DATA ENTRY'!$BC210</f>
        <v/>
      </c>
      <c r="AI51" s="173" t="str">
        <f t="shared" si="0"/>
        <v/>
      </c>
    </row>
    <row r="52" spans="2:35">
      <c r="B52" s="266" t="s">
        <v>173</v>
      </c>
      <c r="C52" s="267"/>
      <c r="D52" s="267"/>
      <c r="E52" s="267"/>
      <c r="F52" s="268"/>
    </row>
    <row r="53" spans="2:35">
      <c r="B53" s="269"/>
      <c r="C53" s="270"/>
      <c r="D53" s="270"/>
      <c r="E53" s="270"/>
      <c r="F53" s="271"/>
    </row>
    <row r="54" spans="2:35" ht="15.75" thickBot="1">
      <c r="B54" s="272"/>
      <c r="C54" s="273"/>
      <c r="D54" s="273"/>
      <c r="E54" s="273"/>
      <c r="F54" s="274"/>
    </row>
    <row r="55" spans="2:35">
      <c r="B55" s="119"/>
      <c r="C55" s="281">
        <f ca="1">IFERROR(AVERAGEIFS('TOOL - BRAINS - DNE'!I:I,'TOOL - BRAINS - DNE'!A:A, "&lt;="&amp;VLOOKUP(TODAY(),'TOOL - BRAINS - DNE'!A:I, 1, TRUE)),0)</f>
        <v>0</v>
      </c>
      <c r="D55" s="281"/>
      <c r="E55" s="281"/>
      <c r="F55" s="120"/>
    </row>
    <row r="56" spans="2:35">
      <c r="B56" s="119"/>
      <c r="C56" s="282"/>
      <c r="D56" s="282"/>
      <c r="E56" s="282"/>
      <c r="F56" s="120"/>
    </row>
    <row r="57" spans="2:35" ht="15" customHeight="1">
      <c r="B57" s="119"/>
      <c r="C57" s="282"/>
      <c r="D57" s="282"/>
      <c r="E57" s="282"/>
      <c r="F57" s="120"/>
    </row>
    <row r="58" spans="2:35" ht="15" customHeight="1">
      <c r="B58" s="119"/>
      <c r="C58" s="282"/>
      <c r="D58" s="282"/>
      <c r="E58" s="282"/>
      <c r="F58" s="120"/>
    </row>
    <row r="59" spans="2:35" ht="15" customHeight="1">
      <c r="B59" s="275"/>
      <c r="C59" s="276"/>
      <c r="D59" s="276"/>
      <c r="E59" s="276"/>
      <c r="F59" s="277"/>
    </row>
    <row r="60" spans="2:35" ht="15" customHeight="1">
      <c r="B60" s="275"/>
      <c r="C60" s="276"/>
      <c r="D60" s="276"/>
      <c r="E60" s="276"/>
      <c r="F60" s="277"/>
    </row>
    <row r="61" spans="2:35" ht="15" customHeight="1">
      <c r="B61" s="275"/>
      <c r="C61" s="276"/>
      <c r="D61" s="276"/>
      <c r="E61" s="276"/>
      <c r="F61" s="277"/>
    </row>
    <row r="62" spans="2:35" ht="15.75" thickBot="1">
      <c r="B62" s="278"/>
      <c r="C62" s="279"/>
      <c r="D62" s="279"/>
      <c r="E62" s="279"/>
      <c r="F62" s="280"/>
    </row>
  </sheetData>
  <dataConsolidate/>
  <mergeCells count="9">
    <mergeCell ref="B52:F54"/>
    <mergeCell ref="B59:F62"/>
    <mergeCell ref="C55:E58"/>
    <mergeCell ref="S3:X4"/>
    <mergeCell ref="S1:X2"/>
    <mergeCell ref="S18:X19"/>
    <mergeCell ref="S31:S32"/>
    <mergeCell ref="B2:H2"/>
    <mergeCell ref="B3:H5"/>
  </mergeCells>
  <conditionalFormatting sqref="AB2:AD51">
    <cfRule type="colorScale" priority="1">
      <colorScale>
        <cfvo type="num" val="0"/>
        <cfvo type="num" val="1"/>
        <cfvo type="num" val="3"/>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155"/>
  <sheetViews>
    <sheetView zoomScale="130" zoomScaleNormal="130" workbookViewId="0">
      <selection activeCell="U14" sqref="U14"/>
    </sheetView>
  </sheetViews>
  <sheetFormatPr defaultRowHeight="15"/>
  <cols>
    <col min="1" max="1" width="9.140625" style="90"/>
    <col min="2" max="2" width="85.85546875" customWidth="1"/>
    <col min="3" max="3" width="23" bestFit="1" customWidth="1"/>
    <col min="4" max="4" width="36" bestFit="1" customWidth="1"/>
    <col min="5" max="5" width="8.140625" style="90" hidden="1" customWidth="1"/>
    <col min="6" max="15" width="9.140625" style="90" hidden="1" customWidth="1"/>
    <col min="16" max="20" width="9.140625" hidden="1" customWidth="1"/>
    <col min="21" max="39" width="9.140625" style="90"/>
  </cols>
  <sheetData>
    <row r="1" spans="2:20" s="90" customFormat="1" ht="15.75" thickBot="1"/>
    <row r="2" spans="2:20" ht="27" thickBot="1">
      <c r="B2" s="93" t="s">
        <v>174</v>
      </c>
      <c r="C2" s="90"/>
      <c r="D2" s="90"/>
      <c r="P2" s="90"/>
      <c r="Q2" s="90"/>
      <c r="R2" s="90"/>
      <c r="S2" s="90"/>
      <c r="T2" s="90"/>
    </row>
    <row r="3" spans="2:20">
      <c r="B3" s="84"/>
      <c r="C3" s="84"/>
      <c r="D3" s="84"/>
      <c r="E3" s="84"/>
      <c r="P3" s="90"/>
      <c r="Q3" s="90"/>
      <c r="R3" s="90"/>
      <c r="S3" s="90"/>
      <c r="T3" s="90"/>
    </row>
    <row r="4" spans="2:20" ht="18.75">
      <c r="B4" s="91" t="s">
        <v>175</v>
      </c>
      <c r="C4" s="91" t="s">
        <v>176</v>
      </c>
      <c r="D4" s="90"/>
      <c r="E4" s="166" t="s">
        <v>177</v>
      </c>
      <c r="F4" s="166" t="s">
        <v>178</v>
      </c>
      <c r="J4" t="s">
        <v>179</v>
      </c>
      <c r="K4"/>
      <c r="P4" t="s">
        <v>180</v>
      </c>
      <c r="R4" s="90"/>
      <c r="S4" s="90"/>
      <c r="T4" s="90"/>
    </row>
    <row r="5" spans="2:20">
      <c r="B5" s="95" t="str">
        <f>'DATA ENTRY'!BN3</f>
        <v xml:space="preserve">Focus Goal week 1:            for a (2):                 For a (3): </v>
      </c>
      <c r="C5" s="101" t="str">
        <f>IFERROR(AVERAGE(P8:T14),"NO DATA")</f>
        <v>NO DATA</v>
      </c>
      <c r="D5" s="167">
        <v>1</v>
      </c>
      <c r="E5" s="163">
        <f>COUNT($P$8:$T$15)</f>
        <v>0</v>
      </c>
      <c r="F5" s="164">
        <f>SUM($P$8:$T$15)</f>
        <v>0</v>
      </c>
      <c r="J5" t="s">
        <v>181</v>
      </c>
      <c r="P5" t="s">
        <v>182</v>
      </c>
      <c r="Q5" s="90"/>
      <c r="R5" s="90"/>
      <c r="S5" s="90"/>
      <c r="T5" s="90"/>
    </row>
    <row r="6" spans="2:20">
      <c r="B6" s="95" t="str">
        <f>'DATA ENTRY'!BN4</f>
        <v xml:space="preserve">Focus Goal week 2:            for a (2):                 For a (3): </v>
      </c>
      <c r="C6" s="101" t="str">
        <f>IFERROR(AVERAGE(P18:T24),"NO DATA")</f>
        <v>NO DATA</v>
      </c>
      <c r="D6" s="167">
        <v>2</v>
      </c>
      <c r="E6" s="163">
        <f>COUNT($P$18:$T$25)</f>
        <v>0</v>
      </c>
      <c r="F6" s="163">
        <f>SUM($P$18:$T$25)</f>
        <v>0</v>
      </c>
      <c r="J6" t="s">
        <v>183</v>
      </c>
      <c r="P6" s="90"/>
      <c r="Q6" s="90"/>
      <c r="R6" s="90"/>
      <c r="S6" s="90"/>
      <c r="T6" s="90"/>
    </row>
    <row r="7" spans="2:20">
      <c r="B7" s="95" t="str">
        <f>'DATA ENTRY'!BN5</f>
        <v xml:space="preserve">Focus Goal Week 3:            for a (2):                 For a (3): </v>
      </c>
      <c r="C7" s="101" t="str">
        <f>IFERROR(AVERAGE(P28:T35),"NO DATA")</f>
        <v>NO DATA</v>
      </c>
      <c r="D7" s="167">
        <v>3</v>
      </c>
      <c r="E7" s="163">
        <f>COUNT($P$28:$T$35)</f>
        <v>0</v>
      </c>
      <c r="F7" s="163">
        <f>SUM($P$28:$T$35)</f>
        <v>0</v>
      </c>
      <c r="J7" t="s">
        <v>184</v>
      </c>
      <c r="K7" t="s">
        <v>185</v>
      </c>
      <c r="L7" t="s">
        <v>186</v>
      </c>
      <c r="M7" t="s">
        <v>187</v>
      </c>
      <c r="N7" t="s">
        <v>188</v>
      </c>
      <c r="P7" s="90"/>
      <c r="Q7" s="90"/>
      <c r="R7" s="90"/>
      <c r="S7" s="90"/>
      <c r="T7" s="90"/>
    </row>
    <row r="8" spans="2:20">
      <c r="B8" s="95" t="str">
        <f>'DATA ENTRY'!BN6</f>
        <v xml:space="preserve">Focus Goal Week 4:            for a (2):                 For a (3): </v>
      </c>
      <c r="C8" s="101" t="str">
        <f>IFERROR(AVERAGE(P39:T46),"NO DATA")</f>
        <v>NO DATA</v>
      </c>
      <c r="D8" s="167">
        <v>4</v>
      </c>
      <c r="E8" s="163">
        <f>COUNT($P$39:$T$46)</f>
        <v>0</v>
      </c>
      <c r="F8" s="163">
        <f>SUM($P$39:$T$46)</f>
        <v>0</v>
      </c>
      <c r="J8" t="str">
        <f>IF(LEN('DATA ENTRY'!F6)=0,"",'DATA ENTRY'!F6)</f>
        <v/>
      </c>
      <c r="K8" t="str">
        <f>IF(LEN('DATA ENTRY'!R6)=0,"",'DATA ENTRY'!R6)</f>
        <v/>
      </c>
      <c r="L8" t="str">
        <f>IF(LEN('DATA ENTRY'!AD6)=0,"",'DATA ENTRY'!AD6)</f>
        <v/>
      </c>
      <c r="M8" t="str">
        <f>IF(LEN('DATA ENTRY'!AP6)=0,"",'DATA ENTRY'!AP6)</f>
        <v/>
      </c>
      <c r="N8" t="str">
        <f>IF(LEN('DATA ENTRY'!BB6)=0,"",'DATA ENTRY'!BB6)</f>
        <v/>
      </c>
      <c r="P8" t="str">
        <f>IF(J8=0,0,IF(J8=1,0,IF(J8=2,1,IF(J8=3,1,""))))</f>
        <v/>
      </c>
      <c r="Q8" t="str">
        <f t="shared" ref="Q8:T14" si="0">IF(K8=0,0,IF(K8=1,0,IF(K8=2,1,IF(K8=3,1,""))))</f>
        <v/>
      </c>
      <c r="R8" t="str">
        <f t="shared" si="0"/>
        <v/>
      </c>
      <c r="S8" t="str">
        <f t="shared" si="0"/>
        <v/>
      </c>
      <c r="T8" t="str">
        <f>IF(N8=0,0,IF(N8=1,0,IF(N8=2,1,IF(N8=3,1,""))))</f>
        <v/>
      </c>
    </row>
    <row r="9" spans="2:20">
      <c r="B9" s="95" t="str">
        <f>'DATA ENTRY'!BN7</f>
        <v xml:space="preserve">Focus Goal Week 5:            for a (2):                 For a (3): </v>
      </c>
      <c r="C9" s="101" t="str">
        <f>IFERROR(AVERAGE(P50:T56),"NO DATA")</f>
        <v>NO DATA</v>
      </c>
      <c r="D9" s="167">
        <v>5</v>
      </c>
      <c r="E9" s="163">
        <f>COUNT($P$50:$T$57)</f>
        <v>0</v>
      </c>
      <c r="F9" s="163">
        <f>SUM($P$50:$T$57)</f>
        <v>0</v>
      </c>
      <c r="J9" t="str">
        <f>IF(LEN('DATA ENTRY'!F7)=0,"",'DATA ENTRY'!F7)</f>
        <v/>
      </c>
      <c r="K9" t="str">
        <f>IF(LEN('DATA ENTRY'!R7)=0,"",'DATA ENTRY'!R7)</f>
        <v/>
      </c>
      <c r="L9" t="str">
        <f>IF(LEN('DATA ENTRY'!AD7)=0,"",'DATA ENTRY'!AD7)</f>
        <v/>
      </c>
      <c r="M9" t="str">
        <f>IF(LEN('DATA ENTRY'!AP7)=0,"",'DATA ENTRY'!AP7)</f>
        <v/>
      </c>
      <c r="N9" t="str">
        <f>IF(LEN('DATA ENTRY'!BB7)=0,"",'DATA ENTRY'!BB7)</f>
        <v/>
      </c>
      <c r="P9" t="str">
        <f t="shared" ref="P9:P14" si="1">IF(J9=0,0,IF(J9=1,0,IF(J9=2,1,IF(J9=3,1,""))))</f>
        <v/>
      </c>
      <c r="Q9" t="str">
        <f t="shared" si="0"/>
        <v/>
      </c>
      <c r="R9" t="str">
        <f t="shared" si="0"/>
        <v/>
      </c>
      <c r="S9" t="str">
        <f t="shared" si="0"/>
        <v/>
      </c>
      <c r="T9" t="str">
        <f t="shared" si="0"/>
        <v/>
      </c>
    </row>
    <row r="10" spans="2:20">
      <c r="B10" s="95" t="str">
        <f>'DATA ENTRY'!BN8</f>
        <v xml:space="preserve">Focus Goal Week 6:           for a (2):                 For a (3): </v>
      </c>
      <c r="C10" s="101" t="str">
        <f>IFERROR(AVERAGE(P60:T66),"NO DATA")</f>
        <v>NO DATA</v>
      </c>
      <c r="D10" s="167">
        <v>6</v>
      </c>
      <c r="E10" s="163">
        <f>COUNT($P$60:$T$67)</f>
        <v>0</v>
      </c>
      <c r="F10" s="163">
        <f>SUM($P$60:$T$67)</f>
        <v>0</v>
      </c>
      <c r="J10" t="str">
        <f>IF(LEN('DATA ENTRY'!F8)=0,"",'DATA ENTRY'!F8)</f>
        <v/>
      </c>
      <c r="K10" t="str">
        <f>IF(LEN('DATA ENTRY'!R8)=0,"",'DATA ENTRY'!R8)</f>
        <v/>
      </c>
      <c r="L10" t="str">
        <f>IF(LEN('DATA ENTRY'!AD8)=0,"",'DATA ENTRY'!AD8)</f>
        <v/>
      </c>
      <c r="M10" t="str">
        <f>IF(LEN('DATA ENTRY'!AP8)=0,"",'DATA ENTRY'!AP8)</f>
        <v/>
      </c>
      <c r="N10" t="str">
        <f>IF(LEN('DATA ENTRY'!BB8)=0,"",'DATA ENTRY'!BB8)</f>
        <v/>
      </c>
      <c r="P10" t="str">
        <f t="shared" si="1"/>
        <v/>
      </c>
      <c r="Q10" t="str">
        <f t="shared" si="0"/>
        <v/>
      </c>
      <c r="R10" t="str">
        <f t="shared" si="0"/>
        <v/>
      </c>
      <c r="S10" t="str">
        <f t="shared" si="0"/>
        <v/>
      </c>
      <c r="T10" t="str">
        <f t="shared" si="0"/>
        <v/>
      </c>
    </row>
    <row r="11" spans="2:20">
      <c r="B11" s="95" t="str">
        <f>'DATA ENTRY'!BN9</f>
        <v xml:space="preserve">Focus Goal Week 7:           for a (2):                 For a (3): </v>
      </c>
      <c r="C11" s="101" t="str">
        <f>IFERROR(AVERAGE(P70:T76),"NO DATA")</f>
        <v>NO DATA</v>
      </c>
      <c r="D11" s="167">
        <v>7</v>
      </c>
      <c r="E11" s="163">
        <f>COUNT($P$70:$T$77)</f>
        <v>0</v>
      </c>
      <c r="F11" s="163">
        <f>SUM($P$70:$T$77)</f>
        <v>0</v>
      </c>
      <c r="J11" t="str">
        <f>IF(LEN('DATA ENTRY'!F9)=0,"",'DATA ENTRY'!F9)</f>
        <v/>
      </c>
      <c r="K11" t="str">
        <f>IF(LEN('DATA ENTRY'!R9)=0,"",'DATA ENTRY'!R9)</f>
        <v/>
      </c>
      <c r="L11" t="str">
        <f>IF(LEN('DATA ENTRY'!AD9)=0,"",'DATA ENTRY'!AD9)</f>
        <v/>
      </c>
      <c r="M11" t="str">
        <f>IF(LEN('DATA ENTRY'!AP9)=0,"",'DATA ENTRY'!AP9)</f>
        <v/>
      </c>
      <c r="N11" t="str">
        <f>IF(LEN('DATA ENTRY'!BB9)=0,"",'DATA ENTRY'!BB9)</f>
        <v/>
      </c>
      <c r="P11" t="str">
        <f t="shared" si="1"/>
        <v/>
      </c>
      <c r="Q11" t="str">
        <f t="shared" si="0"/>
        <v/>
      </c>
      <c r="R11" t="str">
        <f t="shared" si="0"/>
        <v/>
      </c>
      <c r="S11" t="str">
        <f t="shared" si="0"/>
        <v/>
      </c>
      <c r="T11" t="str">
        <f t="shared" si="0"/>
        <v/>
      </c>
    </row>
    <row r="12" spans="2:20">
      <c r="B12" s="95" t="str">
        <f>'DATA ENTRY'!BN10</f>
        <v xml:space="preserve">Focus Goal Week 8:           for a (2):                 For a (3): </v>
      </c>
      <c r="C12" s="101" t="str">
        <f>IFERROR(AVERAGE(P80:T86),"NO DATA")</f>
        <v>NO DATA</v>
      </c>
      <c r="D12" s="167">
        <v>8</v>
      </c>
      <c r="E12" s="163">
        <f>COUNT($P$80:$T$87)</f>
        <v>0</v>
      </c>
      <c r="F12" s="163">
        <f>SUM($P$80:$T$87)</f>
        <v>0</v>
      </c>
      <c r="J12" t="str">
        <f>IF(LEN('DATA ENTRY'!F10)=0,"",'DATA ENTRY'!F10)</f>
        <v/>
      </c>
      <c r="K12" t="str">
        <f>IF(LEN('DATA ENTRY'!R10)=0,"",'DATA ENTRY'!R10)</f>
        <v/>
      </c>
      <c r="L12" t="str">
        <f>IF(LEN('DATA ENTRY'!AD10)=0,"",'DATA ENTRY'!AD10)</f>
        <v/>
      </c>
      <c r="M12" t="str">
        <f>IF(LEN('DATA ENTRY'!AP10)=0,"",'DATA ENTRY'!AP10)</f>
        <v/>
      </c>
      <c r="N12" t="str">
        <f>IF(LEN('DATA ENTRY'!BB10)=0,"",'DATA ENTRY'!BB10)</f>
        <v/>
      </c>
      <c r="P12" t="str">
        <f t="shared" si="1"/>
        <v/>
      </c>
      <c r="Q12" t="str">
        <f t="shared" si="0"/>
        <v/>
      </c>
      <c r="R12" t="str">
        <f t="shared" si="0"/>
        <v/>
      </c>
      <c r="S12" t="str">
        <f t="shared" si="0"/>
        <v/>
      </c>
      <c r="T12" t="str">
        <f t="shared" si="0"/>
        <v/>
      </c>
    </row>
    <row r="13" spans="2:20">
      <c r="B13" s="95" t="str">
        <f>'DATA ENTRY'!BN11</f>
        <v xml:space="preserve">Focus Goal Week 9:             for a (2):                 For a (3): </v>
      </c>
      <c r="C13" s="101" t="str">
        <f>IFERROR(AVERAGE(P90:T96),"NO DATA")</f>
        <v>NO DATA</v>
      </c>
      <c r="D13" s="167">
        <v>9</v>
      </c>
      <c r="E13" s="163">
        <f>COUNT($P$90:$T$97)</f>
        <v>0</v>
      </c>
      <c r="F13" s="163">
        <f>SUM($P$90:$T$97)</f>
        <v>0</v>
      </c>
      <c r="J13" t="str">
        <f>IF(LEN('DATA ENTRY'!F11)=0,"",'DATA ENTRY'!F11)</f>
        <v/>
      </c>
      <c r="K13" t="str">
        <f>IF(LEN('DATA ENTRY'!R11)=0,"",'DATA ENTRY'!R11)</f>
        <v/>
      </c>
      <c r="L13" t="str">
        <f>IF(LEN('DATA ENTRY'!AD11)=0,"",'DATA ENTRY'!AD11)</f>
        <v/>
      </c>
      <c r="M13" t="str">
        <f>IF(LEN('DATA ENTRY'!AP11)=0,"",'DATA ENTRY'!AP11)</f>
        <v/>
      </c>
      <c r="N13" t="str">
        <f>IF(LEN('DATA ENTRY'!BB11)=0,"",'DATA ENTRY'!BB11)</f>
        <v/>
      </c>
      <c r="P13" t="str">
        <f t="shared" si="1"/>
        <v/>
      </c>
      <c r="Q13" t="str">
        <f t="shared" si="0"/>
        <v/>
      </c>
      <c r="R13" t="str">
        <f t="shared" si="0"/>
        <v/>
      </c>
      <c r="S13" t="str">
        <f t="shared" si="0"/>
        <v/>
      </c>
      <c r="T13" t="str">
        <f t="shared" si="0"/>
        <v/>
      </c>
    </row>
    <row r="14" spans="2:20" ht="15.75" thickBot="1">
      <c r="B14" s="95" t="str">
        <f>'DATA ENTRY'!BN12</f>
        <v xml:space="preserve">Focus Goal Week 10:           for a (2):                 For a (3): </v>
      </c>
      <c r="C14" s="101" t="str">
        <f>IFERROR(AVERAGE(P100:T107),"NO DATA")</f>
        <v>NO DATA</v>
      </c>
      <c r="D14" s="167">
        <v>10</v>
      </c>
      <c r="E14" s="163">
        <f>COUNT($P$100:$T$107)</f>
        <v>0</v>
      </c>
      <c r="F14" s="163">
        <f>SUM($P$100:$T$107)</f>
        <v>0</v>
      </c>
      <c r="J14" t="str">
        <f>IF(LEN('DATA ENTRY'!F12)=0,"",'DATA ENTRY'!F12)</f>
        <v/>
      </c>
      <c r="K14" t="str">
        <f>IF(LEN('DATA ENTRY'!R12)=0,"",'DATA ENTRY'!R12)</f>
        <v/>
      </c>
      <c r="L14" t="str">
        <f>IF(LEN('DATA ENTRY'!AD12)=0,"",'DATA ENTRY'!AD12)</f>
        <v/>
      </c>
      <c r="M14" t="str">
        <f>IF(LEN('DATA ENTRY'!AP12)=0,"",'DATA ENTRY'!AP12)</f>
        <v/>
      </c>
      <c r="N14" t="str">
        <f>IF(LEN('DATA ENTRY'!BB12)=0,"",'DATA ENTRY'!BB12)</f>
        <v/>
      </c>
      <c r="P14" t="str">
        <f t="shared" si="1"/>
        <v/>
      </c>
      <c r="Q14" t="str">
        <f t="shared" si="0"/>
        <v/>
      </c>
      <c r="R14" t="str">
        <f t="shared" si="0"/>
        <v/>
      </c>
      <c r="S14" t="str">
        <f t="shared" si="0"/>
        <v/>
      </c>
      <c r="T14" t="str">
        <f t="shared" si="0"/>
        <v/>
      </c>
    </row>
    <row r="15" spans="2:20" ht="14.25" customHeight="1">
      <c r="B15" s="90"/>
      <c r="C15" s="302"/>
      <c r="D15" s="167">
        <f>C21</f>
        <v>0</v>
      </c>
      <c r="E15" s="164" t="str">
        <f>IFERROR(VLOOKUP(D15, $D$5:$F$14, 2), "")</f>
        <v/>
      </c>
      <c r="F15" s="164" t="str">
        <f>IFERROR(VLOOKUP(D15, $D$5:$F$14, 3),"")</f>
        <v/>
      </c>
      <c r="J15" t="str">
        <f>IF(LEN('DATA ENTRY'!F13)=0,"",'DATA ENTRY'!F13)</f>
        <v/>
      </c>
      <c r="K15" t="str">
        <f>IF(LEN('DATA ENTRY'!R13)=0,"",'DATA ENTRY'!R13)</f>
        <v/>
      </c>
      <c r="L15" t="str">
        <f>IF(LEN('DATA ENTRY'!AD13)=0,"",'DATA ENTRY'!AD13)</f>
        <v/>
      </c>
      <c r="M15" t="str">
        <f>IF(LEN('DATA ENTRY'!AP13)=0,"",'DATA ENTRY'!AP13)</f>
        <v/>
      </c>
      <c r="N15" t="str">
        <f>IF(LEN('DATA ENTRY'!BB13)=0,"",'DATA ENTRY'!BB13)</f>
        <v/>
      </c>
      <c r="P15" t="str">
        <f t="shared" ref="P15" si="2">IF(J15=0,0,IF(J15=1,0,IF(J15=2,1,IF(J15=3,1,""))))</f>
        <v/>
      </c>
      <c r="Q15" t="str">
        <f t="shared" ref="Q15" si="3">IF(K15=0,0,IF(K15=1,0,IF(K15=2,1,IF(K15=3,1,""))))</f>
        <v/>
      </c>
      <c r="R15" t="str">
        <f t="shared" ref="R15" si="4">IF(L15=0,0,IF(L15=1,0,IF(L15=2,1,IF(L15=3,1,""))))</f>
        <v/>
      </c>
      <c r="S15" t="str">
        <f t="shared" ref="S15" si="5">IF(M15=0,0,IF(M15=1,0,IF(M15=2,1,IF(M15=3,1,""))))</f>
        <v/>
      </c>
      <c r="T15" t="str">
        <f t="shared" ref="T15" si="6">IF(N15=0,0,IF(N15=1,0,IF(N15=2,1,IF(N15=3,1,""))))</f>
        <v/>
      </c>
    </row>
    <row r="16" spans="2:20" ht="15.75" thickBot="1">
      <c r="B16" s="90"/>
      <c r="C16" s="303"/>
      <c r="D16" s="167">
        <f t="shared" ref="D16:D18" si="7">C22</f>
        <v>0</v>
      </c>
      <c r="E16" s="164" t="str">
        <f t="shared" ref="E16:E19" si="8">IFERROR(VLOOKUP(D16, $D$5:$F$14, 2), "")</f>
        <v/>
      </c>
      <c r="F16" s="164" t="str">
        <f t="shared" ref="F16:F19" si="9">IFERROR(VLOOKUP(D16, $D$5:$F$14, 3),"")</f>
        <v/>
      </c>
      <c r="J16" t="s">
        <v>189</v>
      </c>
      <c r="K16"/>
      <c r="L16"/>
      <c r="M16"/>
      <c r="N16"/>
      <c r="P16" t="str">
        <f t="shared" ref="P16:P85" si="10">IF(J16=0,0,IF(J16=1,0,IF(J16=2,1,IF(J16=3,1,""))))</f>
        <v/>
      </c>
    </row>
    <row r="17" spans="2:20" ht="21">
      <c r="B17" s="96" t="s">
        <v>190</v>
      </c>
      <c r="C17" s="90"/>
      <c r="D17" s="167">
        <f t="shared" si="7"/>
        <v>0</v>
      </c>
      <c r="E17" s="164" t="str">
        <f t="shared" si="8"/>
        <v/>
      </c>
      <c r="F17" s="164" t="str">
        <f t="shared" si="9"/>
        <v/>
      </c>
      <c r="J17" t="s">
        <v>184</v>
      </c>
      <c r="K17" t="s">
        <v>185</v>
      </c>
      <c r="L17" t="s">
        <v>186</v>
      </c>
      <c r="M17" t="s">
        <v>187</v>
      </c>
      <c r="N17" t="s">
        <v>188</v>
      </c>
      <c r="P17" t="str">
        <f t="shared" si="10"/>
        <v/>
      </c>
      <c r="Q17" t="str">
        <f t="shared" ref="Q17:Q85" si="11">IF(K17=0,0,IF(K17=1,0,IF(K17=2,1,IF(K17=3,1,""))))</f>
        <v/>
      </c>
      <c r="R17" t="str">
        <f t="shared" ref="R17:R85" si="12">IF(L17=0,0,IF(L17=1,0,IF(L17=2,1,IF(L17=3,1,""))))</f>
        <v/>
      </c>
      <c r="S17" t="str">
        <f t="shared" ref="S17:S85" si="13">IF(M17=0,0,IF(M17=1,0,IF(M17=2,1,IF(M17=3,1,""))))</f>
        <v/>
      </c>
      <c r="T17" t="str">
        <f t="shared" ref="T17:T85" si="14">IF(N17=0,0,IF(N17=1,0,IF(N17=2,1,IF(N17=3,1,""))))</f>
        <v/>
      </c>
    </row>
    <row r="18" spans="2:20" ht="21">
      <c r="B18" s="92" t="s">
        <v>191</v>
      </c>
      <c r="C18" s="90"/>
      <c r="D18" s="167">
        <f t="shared" si="7"/>
        <v>0</v>
      </c>
      <c r="E18" s="164" t="str">
        <f t="shared" si="8"/>
        <v/>
      </c>
      <c r="F18" s="164" t="str">
        <f t="shared" si="9"/>
        <v/>
      </c>
      <c r="J18" t="str">
        <f>IF(LEN('DATA ENTRY'!F27)=0,"",'DATA ENTRY'!F27)</f>
        <v/>
      </c>
      <c r="K18" t="str">
        <f>IF(LEN('DATA ENTRY'!R27)=0,"",'DATA ENTRY'!R27)</f>
        <v/>
      </c>
      <c r="L18" t="str">
        <f>IF(LEN('DATA ENTRY'!AD27)=0,"",'DATA ENTRY'!AD27)</f>
        <v/>
      </c>
      <c r="M18" t="str">
        <f>IF(LEN('DATA ENTRY'!AP27)=0,"",'DATA ENTRY'!AP27)</f>
        <v/>
      </c>
      <c r="N18" t="str">
        <f>IF(LEN('DATA ENTRY'!BB27)=0,"",'DATA ENTRY'!BB27)</f>
        <v/>
      </c>
      <c r="P18" t="str">
        <f t="shared" si="10"/>
        <v/>
      </c>
      <c r="Q18" t="str">
        <f t="shared" si="11"/>
        <v/>
      </c>
      <c r="R18" t="str">
        <f t="shared" si="12"/>
        <v/>
      </c>
      <c r="S18" t="str">
        <f t="shared" si="13"/>
        <v/>
      </c>
      <c r="T18" t="str">
        <f t="shared" si="14"/>
        <v/>
      </c>
    </row>
    <row r="19" spans="2:20" ht="30.75" customHeight="1" thickBot="1">
      <c r="B19" s="94" t="s">
        <v>192</v>
      </c>
      <c r="C19" s="90"/>
      <c r="D19" s="167">
        <f>C25</f>
        <v>0</v>
      </c>
      <c r="E19" s="164" t="str">
        <f t="shared" si="8"/>
        <v/>
      </c>
      <c r="F19" s="164" t="str">
        <f t="shared" si="9"/>
        <v/>
      </c>
      <c r="J19" t="str">
        <f>IF(LEN('DATA ENTRY'!F28)=0,"",'DATA ENTRY'!F28)</f>
        <v/>
      </c>
      <c r="K19" t="str">
        <f>IF(LEN('DATA ENTRY'!R28)=0,"",'DATA ENTRY'!R28)</f>
        <v/>
      </c>
      <c r="L19" t="str">
        <f>IF(LEN('DATA ENTRY'!AD28)=0,"",'DATA ENTRY'!AD28)</f>
        <v/>
      </c>
      <c r="M19" t="str">
        <f>IF(LEN('DATA ENTRY'!AP28)=0,"",'DATA ENTRY'!AP28)</f>
        <v/>
      </c>
      <c r="N19" t="str">
        <f>IF(LEN('DATA ENTRY'!BB28)=0,"",'DATA ENTRY'!BB28)</f>
        <v/>
      </c>
      <c r="P19" t="str">
        <f t="shared" si="10"/>
        <v/>
      </c>
      <c r="Q19" t="str">
        <f t="shared" si="11"/>
        <v/>
      </c>
      <c r="R19" t="str">
        <f t="shared" si="12"/>
        <v/>
      </c>
      <c r="S19" t="str">
        <f t="shared" si="13"/>
        <v/>
      </c>
      <c r="T19" t="str">
        <f t="shared" si="14"/>
        <v/>
      </c>
    </row>
    <row r="20" spans="2:20" thickBot="1">
      <c r="C20" s="98" t="s">
        <v>193</v>
      </c>
      <c r="D20" s="90"/>
      <c r="J20" t="str">
        <f>IF(LEN('DATA ENTRY'!F29)=0,"",'DATA ENTRY'!F29)</f>
        <v/>
      </c>
      <c r="K20" t="str">
        <f>IF(LEN('DATA ENTRY'!R29)=0,"",'DATA ENTRY'!R29)</f>
        <v/>
      </c>
      <c r="L20" t="str">
        <f>IF(LEN('DATA ENTRY'!AD29)=0,"",'DATA ENTRY'!AD29)</f>
        <v/>
      </c>
      <c r="M20" t="str">
        <f>IF(LEN('DATA ENTRY'!AP29)=0,"",'DATA ENTRY'!AP29)</f>
        <v/>
      </c>
      <c r="N20" t="str">
        <f>IF(LEN('DATA ENTRY'!BB29)=0,"",'DATA ENTRY'!BB29)</f>
        <v/>
      </c>
      <c r="P20" t="str">
        <f t="shared" si="10"/>
        <v/>
      </c>
      <c r="Q20" t="str">
        <f t="shared" si="11"/>
        <v/>
      </c>
      <c r="R20" t="str">
        <f t="shared" si="12"/>
        <v/>
      </c>
      <c r="S20" t="str">
        <f t="shared" si="13"/>
        <v/>
      </c>
      <c r="T20" t="str">
        <f t="shared" si="14"/>
        <v/>
      </c>
    </row>
    <row r="21" spans="2:20" ht="14.45">
      <c r="C21" s="97"/>
      <c r="D21" t="s">
        <v>194</v>
      </c>
      <c r="E21" t="e">
        <f ca="1">_xludf.SWITCH(C21, 1,C5, 2, C6, 3, C7, 4, C8, 5,C9, 6,C10, 7, C11,8,C12, 9,C13, 10,C14,_xludf.NA )</f>
        <v>#NAME?</v>
      </c>
      <c r="F21" t="str">
        <f>IF(C21=1,C$5,IF(C21=2,C$6,IF(C21=3,C$7,IF(C21=4,C$8,IF(C21=5,C$9,IF(C21=6,C$10,IF(C21=7,C$11,IF(C21=8,C$12,IF(C21=9,C$13,IF(C21=10,C$14,"NA"))))))))))</f>
        <v>NA</v>
      </c>
      <c r="J21" t="str">
        <f>IF(LEN('DATA ENTRY'!F30)=0,"",'DATA ENTRY'!F30)</f>
        <v/>
      </c>
      <c r="K21" t="str">
        <f>IF(LEN('DATA ENTRY'!R30)=0,"",'DATA ENTRY'!R30)</f>
        <v/>
      </c>
      <c r="L21" t="str">
        <f>IF(LEN('DATA ENTRY'!AD30)=0,"",'DATA ENTRY'!AD30)</f>
        <v/>
      </c>
      <c r="M21" t="str">
        <f>IF(LEN('DATA ENTRY'!AP30)=0,"",'DATA ENTRY'!AP30)</f>
        <v/>
      </c>
      <c r="N21" t="str">
        <f>IF(LEN('DATA ENTRY'!BB30)=0,"",'DATA ENTRY'!BB30)</f>
        <v/>
      </c>
      <c r="P21" t="str">
        <f t="shared" si="10"/>
        <v/>
      </c>
      <c r="Q21" t="str">
        <f t="shared" si="11"/>
        <v/>
      </c>
      <c r="R21" t="str">
        <f t="shared" si="12"/>
        <v/>
      </c>
      <c r="S21" t="str">
        <f t="shared" si="13"/>
        <v/>
      </c>
      <c r="T21" t="str">
        <f t="shared" si="14"/>
        <v/>
      </c>
    </row>
    <row r="22" spans="2:20" ht="14.45">
      <c r="B22" t="s">
        <v>195</v>
      </c>
      <c r="C22" s="97"/>
      <c r="D22" t="s">
        <v>196</v>
      </c>
      <c r="E22" t="e">
        <f t="shared" ref="E22:E25" ca="1" si="15">_xludf.SWITCH(C22, 1,C6, 2, C7, 3, C8, 4, C9, 5,C10, 6,C11, 7, C12,8,C13, 9,C14, 10,C15 )</f>
        <v>#NAME?</v>
      </c>
      <c r="F22" t="str">
        <f t="shared" ref="F22:F25" si="16">IF(C22=1,C$5,IF(C22=2,C$6,IF(C22=3,C$7,IF(C22=4,C$8,IF(C22=5,C$9,IF(C22=6,C$10,IF(C22=7,C$11,IF(C22=8,C$12,IF(C22=9,C$13,IF(C22=10,C$14,"NA"))))))))))</f>
        <v>NA</v>
      </c>
      <c r="J22" t="str">
        <f>IF(LEN('DATA ENTRY'!F31)=0,"",'DATA ENTRY'!F31)</f>
        <v/>
      </c>
      <c r="K22" t="str">
        <f>IF(LEN('DATA ENTRY'!R31)=0,"",'DATA ENTRY'!R31)</f>
        <v/>
      </c>
      <c r="L22" t="str">
        <f>IF(LEN('DATA ENTRY'!AD31)=0,"",'DATA ENTRY'!AD31)</f>
        <v/>
      </c>
      <c r="M22" t="str">
        <f>IF(LEN('DATA ENTRY'!AP31)=0,"",'DATA ENTRY'!AP31)</f>
        <v/>
      </c>
      <c r="N22" t="str">
        <f>IF(LEN('DATA ENTRY'!BB31)=0,"",'DATA ENTRY'!BB31)</f>
        <v/>
      </c>
      <c r="P22" t="str">
        <f t="shared" si="10"/>
        <v/>
      </c>
      <c r="Q22" t="str">
        <f t="shared" si="11"/>
        <v/>
      </c>
      <c r="R22" t="str">
        <f t="shared" si="12"/>
        <v/>
      </c>
      <c r="S22" t="str">
        <f t="shared" si="13"/>
        <v/>
      </c>
      <c r="T22" t="str">
        <f t="shared" si="14"/>
        <v/>
      </c>
    </row>
    <row r="23" spans="2:20" ht="18">
      <c r="B23" s="100" t="str">
        <f>IFERROR((SUM(F15:F19) / SUM(E15:E19)),"NO DATA")</f>
        <v>NO DATA</v>
      </c>
      <c r="C23" s="97"/>
      <c r="D23" s="90"/>
      <c r="E23" t="e">
        <f t="shared" ca="1" si="15"/>
        <v>#NAME?</v>
      </c>
      <c r="F23" t="str">
        <f t="shared" si="16"/>
        <v>NA</v>
      </c>
      <c r="J23" t="str">
        <f>IF(LEN('DATA ENTRY'!F32)=0,"",'DATA ENTRY'!F32)</f>
        <v/>
      </c>
      <c r="K23" t="str">
        <f>IF(LEN('DATA ENTRY'!R32)=0,"",'DATA ENTRY'!R32)</f>
        <v/>
      </c>
      <c r="L23" t="str">
        <f>IF(LEN('DATA ENTRY'!AD32)=0,"",'DATA ENTRY'!AD32)</f>
        <v/>
      </c>
      <c r="M23" t="str">
        <f>IF(LEN('DATA ENTRY'!AP32)=0,"",'DATA ENTRY'!AP32)</f>
        <v/>
      </c>
      <c r="N23" t="str">
        <f>IF(LEN('DATA ENTRY'!BB32)=0,"",'DATA ENTRY'!BB32)</f>
        <v/>
      </c>
      <c r="P23" t="str">
        <f t="shared" si="10"/>
        <v/>
      </c>
      <c r="Q23" t="str">
        <f t="shared" si="11"/>
        <v/>
      </c>
      <c r="R23" t="str">
        <f t="shared" si="12"/>
        <v/>
      </c>
      <c r="S23" t="str">
        <f t="shared" si="13"/>
        <v/>
      </c>
      <c r="T23" t="str">
        <f t="shared" si="14"/>
        <v/>
      </c>
    </row>
    <row r="24" spans="2:20" ht="14.45">
      <c r="B24" s="90"/>
      <c r="C24" s="97"/>
      <c r="D24" s="90"/>
      <c r="E24" t="e">
        <f t="shared" ca="1" si="15"/>
        <v>#NAME?</v>
      </c>
      <c r="F24" t="str">
        <f t="shared" si="16"/>
        <v>NA</v>
      </c>
      <c r="J24" t="str">
        <f>IF(LEN('DATA ENTRY'!F33)=0,"",'DATA ENTRY'!F33)</f>
        <v/>
      </c>
      <c r="K24" t="str">
        <f>IF(LEN('DATA ENTRY'!R33)=0,"",'DATA ENTRY'!R33)</f>
        <v/>
      </c>
      <c r="L24" t="str">
        <f>IF(LEN('DATA ENTRY'!AD33)=0,"",'DATA ENTRY'!AD33)</f>
        <v/>
      </c>
      <c r="M24" t="str">
        <f>IF(LEN('DATA ENTRY'!AP33)=0,"",'DATA ENTRY'!AP33)</f>
        <v/>
      </c>
      <c r="N24" t="str">
        <f>IF(LEN('DATA ENTRY'!BB33)=0,"",'DATA ENTRY'!BB33)</f>
        <v/>
      </c>
      <c r="P24" t="str">
        <f t="shared" si="10"/>
        <v/>
      </c>
      <c r="Q24" t="str">
        <f t="shared" si="11"/>
        <v/>
      </c>
      <c r="R24" t="str">
        <f t="shared" si="12"/>
        <v/>
      </c>
      <c r="S24" t="str">
        <f t="shared" si="13"/>
        <v/>
      </c>
      <c r="T24" t="str">
        <f t="shared" si="14"/>
        <v/>
      </c>
    </row>
    <row r="25" spans="2:20" thickBot="1">
      <c r="B25" s="165"/>
      <c r="C25" s="99"/>
      <c r="D25" s="90"/>
      <c r="E25" t="e">
        <f t="shared" ca="1" si="15"/>
        <v>#NAME?</v>
      </c>
      <c r="F25" t="str">
        <f t="shared" si="16"/>
        <v>NA</v>
      </c>
      <c r="J25" t="str">
        <f>IF(LEN('DATA ENTRY'!F34)=0,"",'DATA ENTRY'!F34)</f>
        <v/>
      </c>
      <c r="K25" t="str">
        <f>IF(LEN('DATA ENTRY'!R34)=0,"",'DATA ENTRY'!R34)</f>
        <v/>
      </c>
      <c r="L25" t="str">
        <f>IF(LEN('DATA ENTRY'!AD34)=0,"",'DATA ENTRY'!AD34)</f>
        <v/>
      </c>
      <c r="M25" t="str">
        <f>IF(LEN('DATA ENTRY'!AP34)=0,"",'DATA ENTRY'!AP34)</f>
        <v/>
      </c>
      <c r="N25" t="str">
        <f>IF(LEN('DATA ENTRY'!BB34)=0,"",'DATA ENTRY'!BB34)</f>
        <v/>
      </c>
      <c r="P25" t="str">
        <f t="shared" ref="P25" si="17">IF(J25=0,0,IF(J25=1,0,IF(J25=2,1,IF(J25=3,1,""))))</f>
        <v/>
      </c>
      <c r="Q25" t="str">
        <f t="shared" ref="Q25" si="18">IF(K25=0,0,IF(K25=1,0,IF(K25=2,1,IF(K25=3,1,""))))</f>
        <v/>
      </c>
      <c r="R25" t="str">
        <f t="shared" ref="R25" si="19">IF(L25=0,0,IF(L25=1,0,IF(L25=2,1,IF(L25=3,1,""))))</f>
        <v/>
      </c>
      <c r="S25" t="str">
        <f t="shared" ref="S25" si="20">IF(M25=0,0,IF(M25=1,0,IF(M25=2,1,IF(M25=3,1,""))))</f>
        <v/>
      </c>
      <c r="T25" t="str">
        <f t="shared" ref="T25" si="21">IF(N25=0,0,IF(N25=1,0,IF(N25=2,1,IF(N25=3,1,""))))</f>
        <v/>
      </c>
    </row>
    <row r="26" spans="2:20" ht="14.45">
      <c r="B26" s="165"/>
      <c r="C26" s="90"/>
      <c r="D26" s="90"/>
      <c r="J26" t="s">
        <v>197</v>
      </c>
      <c r="K26"/>
      <c r="L26"/>
      <c r="M26"/>
      <c r="N26"/>
      <c r="P26" t="str">
        <f t="shared" si="10"/>
        <v/>
      </c>
    </row>
    <row r="27" spans="2:20" ht="14.45">
      <c r="B27" s="90"/>
      <c r="C27" s="90"/>
      <c r="D27" s="90"/>
      <c r="J27" t="s">
        <v>184</v>
      </c>
      <c r="K27" t="s">
        <v>185</v>
      </c>
      <c r="L27" t="s">
        <v>186</v>
      </c>
      <c r="M27" t="s">
        <v>187</v>
      </c>
      <c r="N27" t="s">
        <v>188</v>
      </c>
      <c r="P27" t="str">
        <f t="shared" si="10"/>
        <v/>
      </c>
      <c r="Q27" t="str">
        <f t="shared" si="11"/>
        <v/>
      </c>
      <c r="R27" t="str">
        <f t="shared" si="12"/>
        <v/>
      </c>
      <c r="S27" t="str">
        <f t="shared" si="13"/>
        <v/>
      </c>
      <c r="T27" t="str">
        <f t="shared" si="14"/>
        <v/>
      </c>
    </row>
    <row r="28" spans="2:20" ht="14.45">
      <c r="B28" s="90"/>
      <c r="C28" s="90"/>
      <c r="D28" s="90"/>
      <c r="J28" t="str">
        <f>IF(LEN('DATA ENTRY'!F48)=0,"",'DATA ENTRY'!F48)</f>
        <v/>
      </c>
      <c r="K28" t="str">
        <f>IF(LEN('DATA ENTRY'!R48)=0,"",'DATA ENTRY'!R48)</f>
        <v/>
      </c>
      <c r="L28" t="str">
        <f>IF(LEN('DATA ENTRY'!AD48)=0,"",'DATA ENTRY'!AD48)</f>
        <v/>
      </c>
      <c r="M28" t="str">
        <f>IF(LEN('DATA ENTRY'!AP48)=0,"",'DATA ENTRY'!AP48)</f>
        <v/>
      </c>
      <c r="N28" t="str">
        <f>IF(LEN('DATA ENTRY'!BB48)=0,"",'DATA ENTRY'!BB48)</f>
        <v/>
      </c>
      <c r="P28" t="str">
        <f t="shared" si="10"/>
        <v/>
      </c>
      <c r="Q28" t="str">
        <f t="shared" si="11"/>
        <v/>
      </c>
      <c r="R28" t="str">
        <f t="shared" si="12"/>
        <v/>
      </c>
      <c r="S28" t="str">
        <f t="shared" si="13"/>
        <v/>
      </c>
      <c r="T28" t="str">
        <f t="shared" si="14"/>
        <v/>
      </c>
    </row>
    <row r="29" spans="2:20" ht="14.45">
      <c r="B29" s="90"/>
      <c r="C29" s="90"/>
      <c r="D29" s="90"/>
      <c r="J29" t="str">
        <f>IF(LEN('DATA ENTRY'!F49)=0,"",'DATA ENTRY'!F49)</f>
        <v/>
      </c>
      <c r="K29" t="str">
        <f>IF(LEN('DATA ENTRY'!R49)=0,"",'DATA ENTRY'!R49)</f>
        <v/>
      </c>
      <c r="L29" t="str">
        <f>IF(LEN('DATA ENTRY'!AD49)=0,"",'DATA ENTRY'!AD49)</f>
        <v/>
      </c>
      <c r="M29" t="str">
        <f>IF(LEN('DATA ENTRY'!AP49)=0,"",'DATA ENTRY'!AP49)</f>
        <v/>
      </c>
      <c r="N29" t="str">
        <f>IF(LEN('DATA ENTRY'!BB49)=0,"",'DATA ENTRY'!BB49)</f>
        <v/>
      </c>
      <c r="P29" t="str">
        <f t="shared" si="10"/>
        <v/>
      </c>
      <c r="Q29" t="str">
        <f t="shared" si="11"/>
        <v/>
      </c>
      <c r="R29" t="str">
        <f t="shared" si="12"/>
        <v/>
      </c>
      <c r="S29" t="str">
        <f t="shared" si="13"/>
        <v/>
      </c>
      <c r="T29" t="str">
        <f t="shared" si="14"/>
        <v/>
      </c>
    </row>
    <row r="30" spans="2:20">
      <c r="B30" s="90"/>
      <c r="C30" s="90"/>
      <c r="D30" s="90"/>
      <c r="J30" t="str">
        <f>IF(LEN('DATA ENTRY'!F50)=0,"",'DATA ENTRY'!F50)</f>
        <v/>
      </c>
      <c r="K30" t="str">
        <f>IF(LEN('DATA ENTRY'!R50)=0,"",'DATA ENTRY'!R50)</f>
        <v/>
      </c>
      <c r="L30" t="str">
        <f>IF(LEN('DATA ENTRY'!AD50)=0,"",'DATA ENTRY'!AD50)</f>
        <v/>
      </c>
      <c r="M30" t="str">
        <f>IF(LEN('DATA ENTRY'!AP50)=0,"",'DATA ENTRY'!AP50)</f>
        <v/>
      </c>
      <c r="N30" t="str">
        <f>IF(LEN('DATA ENTRY'!BB50)=0,"",'DATA ENTRY'!BB50)</f>
        <v/>
      </c>
      <c r="P30" t="str">
        <f t="shared" si="10"/>
        <v/>
      </c>
      <c r="Q30" t="str">
        <f t="shared" si="11"/>
        <v/>
      </c>
      <c r="R30" t="str">
        <f t="shared" si="12"/>
        <v/>
      </c>
      <c r="S30" t="str">
        <f t="shared" si="13"/>
        <v/>
      </c>
      <c r="T30" t="str">
        <f t="shared" si="14"/>
        <v/>
      </c>
    </row>
    <row r="31" spans="2:20">
      <c r="B31" s="90"/>
      <c r="C31" s="90"/>
      <c r="D31" s="90"/>
      <c r="J31" t="str">
        <f>IF(LEN('DATA ENTRY'!F51)=0,"",'DATA ENTRY'!F51)</f>
        <v/>
      </c>
      <c r="K31" t="str">
        <f>IF(LEN('DATA ENTRY'!R51)=0,"",'DATA ENTRY'!R51)</f>
        <v/>
      </c>
      <c r="L31" t="str">
        <f>IF(LEN('DATA ENTRY'!AD51)=0,"",'DATA ENTRY'!AD51)</f>
        <v/>
      </c>
      <c r="M31" t="str">
        <f>IF(LEN('DATA ENTRY'!AP51)=0,"",'DATA ENTRY'!AP51)</f>
        <v/>
      </c>
      <c r="N31" t="str">
        <f>IF(LEN('DATA ENTRY'!BB51)=0,"",'DATA ENTRY'!BB51)</f>
        <v/>
      </c>
      <c r="P31" t="str">
        <f t="shared" si="10"/>
        <v/>
      </c>
      <c r="Q31" t="str">
        <f t="shared" si="11"/>
        <v/>
      </c>
      <c r="R31" t="str">
        <f t="shared" si="12"/>
        <v/>
      </c>
      <c r="S31" t="str">
        <f t="shared" si="13"/>
        <v/>
      </c>
      <c r="T31" t="str">
        <f t="shared" si="14"/>
        <v/>
      </c>
    </row>
    <row r="32" spans="2:20">
      <c r="B32" s="90"/>
      <c r="C32" s="90"/>
      <c r="D32" s="90"/>
      <c r="J32" t="str">
        <f>IF(LEN('DATA ENTRY'!F52)=0,"",'DATA ENTRY'!F52)</f>
        <v/>
      </c>
      <c r="K32" t="str">
        <f>IF(LEN('DATA ENTRY'!R52)=0,"",'DATA ENTRY'!R52)</f>
        <v/>
      </c>
      <c r="L32" t="str">
        <f>IF(LEN('DATA ENTRY'!AD52)=0,"",'DATA ENTRY'!AD52)</f>
        <v/>
      </c>
      <c r="M32" t="str">
        <f>IF(LEN('DATA ENTRY'!AP52)=0,"",'DATA ENTRY'!AP52)</f>
        <v/>
      </c>
      <c r="N32" t="str">
        <f>IF(LEN('DATA ENTRY'!BB52)=0,"",'DATA ENTRY'!BB52)</f>
        <v/>
      </c>
      <c r="P32" t="str">
        <f t="shared" si="10"/>
        <v/>
      </c>
      <c r="Q32" t="str">
        <f t="shared" si="11"/>
        <v/>
      </c>
      <c r="R32" t="str">
        <f t="shared" si="12"/>
        <v/>
      </c>
      <c r="S32" t="str">
        <f t="shared" si="13"/>
        <v/>
      </c>
      <c r="T32" t="str">
        <f t="shared" si="14"/>
        <v/>
      </c>
    </row>
    <row r="33" spans="2:20">
      <c r="B33" s="90"/>
      <c r="C33" s="90"/>
      <c r="D33" s="90"/>
      <c r="J33" t="str">
        <f>IF(LEN('DATA ENTRY'!F53)=0,"",'DATA ENTRY'!F53)</f>
        <v/>
      </c>
      <c r="K33" t="str">
        <f>IF(LEN('DATA ENTRY'!R53)=0,"",'DATA ENTRY'!R53)</f>
        <v/>
      </c>
      <c r="L33" t="str">
        <f>IF(LEN('DATA ENTRY'!AD53)=0,"",'DATA ENTRY'!AD53)</f>
        <v/>
      </c>
      <c r="M33" t="str">
        <f>IF(LEN('DATA ENTRY'!AP53)=0,"",'DATA ENTRY'!AP53)</f>
        <v/>
      </c>
      <c r="N33" t="str">
        <f>IF(LEN('DATA ENTRY'!BB53)=0,"",'DATA ENTRY'!BB53)</f>
        <v/>
      </c>
      <c r="P33" t="str">
        <f t="shared" si="10"/>
        <v/>
      </c>
      <c r="Q33" t="str">
        <f t="shared" si="11"/>
        <v/>
      </c>
      <c r="R33" t="str">
        <f t="shared" si="12"/>
        <v/>
      </c>
      <c r="S33" t="str">
        <f t="shared" si="13"/>
        <v/>
      </c>
      <c r="T33" t="str">
        <f t="shared" si="14"/>
        <v/>
      </c>
    </row>
    <row r="34" spans="2:20">
      <c r="B34" s="90"/>
      <c r="C34" s="90"/>
      <c r="D34" s="90"/>
      <c r="J34" t="str">
        <f>IF(LEN('DATA ENTRY'!F54)=0,"",'DATA ENTRY'!F54)</f>
        <v/>
      </c>
      <c r="K34" t="str">
        <f>IF(LEN('DATA ENTRY'!R54)=0,"",'DATA ENTRY'!R54)</f>
        <v/>
      </c>
      <c r="L34" t="str">
        <f>IF(LEN('DATA ENTRY'!AD54)=0,"",'DATA ENTRY'!AD54)</f>
        <v/>
      </c>
      <c r="M34" t="str">
        <f>IF(LEN('DATA ENTRY'!AP54)=0,"",'DATA ENTRY'!AP54)</f>
        <v/>
      </c>
      <c r="N34" t="str">
        <f>IF(LEN('DATA ENTRY'!BB54)=0,"",'DATA ENTRY'!BB54)</f>
        <v/>
      </c>
      <c r="P34" t="str">
        <f t="shared" si="10"/>
        <v/>
      </c>
      <c r="Q34" t="str">
        <f t="shared" si="11"/>
        <v/>
      </c>
      <c r="R34" t="str">
        <f t="shared" si="12"/>
        <v/>
      </c>
      <c r="S34" t="str">
        <f t="shared" si="13"/>
        <v/>
      </c>
      <c r="T34" t="str">
        <f t="shared" si="14"/>
        <v/>
      </c>
    </row>
    <row r="35" spans="2:20">
      <c r="B35" s="90"/>
      <c r="C35" s="90"/>
      <c r="D35" s="90"/>
      <c r="J35" t="str">
        <f>IF(LEN('DATA ENTRY'!F55)=0,"",'DATA ENTRY'!F55)</f>
        <v/>
      </c>
      <c r="K35" t="str">
        <f>IF(LEN('DATA ENTRY'!R55)=0,"",'DATA ENTRY'!R55)</f>
        <v/>
      </c>
      <c r="L35" t="str">
        <f>IF(LEN('DATA ENTRY'!AD55)=0,"",'DATA ENTRY'!AD55)</f>
        <v/>
      </c>
      <c r="M35" t="str">
        <f>IF(LEN('DATA ENTRY'!AP55)=0,"",'DATA ENTRY'!AP55)</f>
        <v/>
      </c>
      <c r="N35" t="str">
        <f>IF(LEN('DATA ENTRY'!BB55)=0,"",'DATA ENTRY'!BB55)</f>
        <v/>
      </c>
      <c r="P35" t="str">
        <f t="shared" si="10"/>
        <v/>
      </c>
      <c r="Q35" t="str">
        <f t="shared" si="11"/>
        <v/>
      </c>
      <c r="R35" t="str">
        <f t="shared" si="12"/>
        <v/>
      </c>
      <c r="S35" t="str">
        <f t="shared" si="13"/>
        <v/>
      </c>
      <c r="T35" t="str">
        <f t="shared" si="14"/>
        <v/>
      </c>
    </row>
    <row r="36" spans="2:20">
      <c r="B36" s="90"/>
      <c r="C36" s="90"/>
      <c r="D36" s="90"/>
      <c r="J36" t="str">
        <f>IF(LEN('DATA ENTRY'!F56)=0,"",'DATA ENTRY'!F56)</f>
        <v/>
      </c>
      <c r="K36" t="str">
        <f>IF(LEN('DATA ENTRY'!R56)=0,"",'DATA ENTRY'!R56)</f>
        <v/>
      </c>
      <c r="L36" t="str">
        <f>IF(LEN('DATA ENTRY'!AD56)=0,"",'DATA ENTRY'!AD56)</f>
        <v/>
      </c>
      <c r="M36" t="str">
        <f>IF(LEN('DATA ENTRY'!AP56)=0,"",'DATA ENTRY'!AP56)</f>
        <v/>
      </c>
      <c r="N36" t="str">
        <f>IF(LEN('DATA ENTRY'!BB56)=0,"",'DATA ENTRY'!BB56)</f>
        <v/>
      </c>
    </row>
    <row r="37" spans="2:20">
      <c r="B37" s="90"/>
      <c r="C37" s="90"/>
      <c r="D37" s="90"/>
      <c r="J37" t="s">
        <v>198</v>
      </c>
      <c r="K37"/>
      <c r="L37"/>
      <c r="M37"/>
      <c r="N37"/>
      <c r="P37" t="str">
        <f t="shared" si="10"/>
        <v/>
      </c>
    </row>
    <row r="38" spans="2:20">
      <c r="B38" s="90"/>
      <c r="C38" s="90"/>
      <c r="D38" s="90"/>
      <c r="J38" t="s">
        <v>184</v>
      </c>
      <c r="K38" t="s">
        <v>185</v>
      </c>
      <c r="L38" t="s">
        <v>186</v>
      </c>
      <c r="M38" t="s">
        <v>187</v>
      </c>
      <c r="N38" t="s">
        <v>188</v>
      </c>
      <c r="P38" t="str">
        <f t="shared" si="10"/>
        <v/>
      </c>
      <c r="Q38" t="str">
        <f t="shared" si="11"/>
        <v/>
      </c>
      <c r="R38" t="str">
        <f t="shared" si="12"/>
        <v/>
      </c>
      <c r="S38" t="str">
        <f t="shared" si="13"/>
        <v/>
      </c>
      <c r="T38" t="str">
        <f t="shared" si="14"/>
        <v/>
      </c>
    </row>
    <row r="39" spans="2:20">
      <c r="B39" s="90"/>
      <c r="C39" s="90"/>
      <c r="D39" s="90"/>
      <c r="J39" t="str">
        <f>IF(LEN('DATA ENTRY'!F69)=0,"",'DATA ENTRY'!F69)</f>
        <v/>
      </c>
      <c r="K39" t="str">
        <f>IF(LEN('DATA ENTRY'!R69)=0,"",'DATA ENTRY'!R69)</f>
        <v/>
      </c>
      <c r="L39" t="str">
        <f>IF(LEN('DATA ENTRY'!AD69)=0,"",'DATA ENTRY'!AD69)</f>
        <v/>
      </c>
      <c r="M39" t="str">
        <f>IF(LEN('DATA ENTRY'!AP69)=0,"",'DATA ENTRY'!AP69)</f>
        <v/>
      </c>
      <c r="N39" t="str">
        <f>IF(LEN('DATA ENTRY'!BB69)=0,"",'DATA ENTRY'!BB69)</f>
        <v/>
      </c>
      <c r="P39" t="str">
        <f t="shared" si="10"/>
        <v/>
      </c>
      <c r="Q39" t="str">
        <f t="shared" si="11"/>
        <v/>
      </c>
      <c r="R39" t="str">
        <f t="shared" si="12"/>
        <v/>
      </c>
      <c r="S39" t="str">
        <f t="shared" si="13"/>
        <v/>
      </c>
      <c r="T39" t="str">
        <f t="shared" si="14"/>
        <v/>
      </c>
    </row>
    <row r="40" spans="2:20">
      <c r="B40" s="90"/>
      <c r="C40" s="90"/>
      <c r="D40" s="90"/>
      <c r="J40" t="str">
        <f>IF(LEN('DATA ENTRY'!F70)=0,"",'DATA ENTRY'!F70)</f>
        <v/>
      </c>
      <c r="K40" t="str">
        <f>IF(LEN('DATA ENTRY'!R70)=0,"",'DATA ENTRY'!R70)</f>
        <v/>
      </c>
      <c r="L40" t="str">
        <f>IF(LEN('DATA ENTRY'!AD70)=0,"",'DATA ENTRY'!AD70)</f>
        <v/>
      </c>
      <c r="M40" t="str">
        <f>IF(LEN('DATA ENTRY'!AP70)=0,"",'DATA ENTRY'!AP70)</f>
        <v/>
      </c>
      <c r="N40" t="str">
        <f>IF(LEN('DATA ENTRY'!BB70)=0,"",'DATA ENTRY'!BB70)</f>
        <v/>
      </c>
      <c r="P40" t="str">
        <f t="shared" si="10"/>
        <v/>
      </c>
      <c r="Q40" t="str">
        <f t="shared" si="11"/>
        <v/>
      </c>
      <c r="R40" t="str">
        <f t="shared" si="12"/>
        <v/>
      </c>
      <c r="S40" t="str">
        <f t="shared" si="13"/>
        <v/>
      </c>
      <c r="T40" t="str">
        <f t="shared" si="14"/>
        <v/>
      </c>
    </row>
    <row r="41" spans="2:20">
      <c r="B41" s="90"/>
      <c r="C41" s="90"/>
      <c r="D41" s="90"/>
      <c r="J41" t="str">
        <f>IF(LEN('DATA ENTRY'!F71)=0,"",'DATA ENTRY'!F71)</f>
        <v/>
      </c>
      <c r="K41" t="str">
        <f>IF(LEN('DATA ENTRY'!R71)=0,"",'DATA ENTRY'!R71)</f>
        <v/>
      </c>
      <c r="L41" t="str">
        <f>IF(LEN('DATA ENTRY'!AD71)=0,"",'DATA ENTRY'!AD71)</f>
        <v/>
      </c>
      <c r="M41" t="str">
        <f>IF(LEN('DATA ENTRY'!AP71)=0,"",'DATA ENTRY'!AP71)</f>
        <v/>
      </c>
      <c r="N41" t="str">
        <f>IF(LEN('DATA ENTRY'!BB71)=0,"",'DATA ENTRY'!BB71)</f>
        <v/>
      </c>
      <c r="P41" t="str">
        <f t="shared" si="10"/>
        <v/>
      </c>
      <c r="Q41" t="str">
        <f t="shared" si="11"/>
        <v/>
      </c>
      <c r="R41" t="str">
        <f t="shared" si="12"/>
        <v/>
      </c>
      <c r="S41" t="str">
        <f t="shared" si="13"/>
        <v/>
      </c>
      <c r="T41" t="str">
        <f t="shared" si="14"/>
        <v/>
      </c>
    </row>
    <row r="42" spans="2:20">
      <c r="B42" s="90"/>
      <c r="C42" s="90"/>
      <c r="D42" s="90"/>
      <c r="J42" t="str">
        <f>IF(LEN('DATA ENTRY'!F72)=0,"",'DATA ENTRY'!F72)</f>
        <v/>
      </c>
      <c r="K42" t="str">
        <f>IF(LEN('DATA ENTRY'!R72)=0,"",'DATA ENTRY'!R72)</f>
        <v/>
      </c>
      <c r="L42" t="str">
        <f>IF(LEN('DATA ENTRY'!AD72)=0,"",'DATA ENTRY'!AD72)</f>
        <v/>
      </c>
      <c r="M42" t="str">
        <f>IF(LEN('DATA ENTRY'!AP72)=0,"",'DATA ENTRY'!AP72)</f>
        <v/>
      </c>
      <c r="N42" t="str">
        <f>IF(LEN('DATA ENTRY'!BB72)=0,"",'DATA ENTRY'!BB72)</f>
        <v/>
      </c>
      <c r="P42" t="str">
        <f t="shared" si="10"/>
        <v/>
      </c>
      <c r="Q42" t="str">
        <f t="shared" si="11"/>
        <v/>
      </c>
      <c r="R42" t="str">
        <f t="shared" si="12"/>
        <v/>
      </c>
      <c r="S42" t="str">
        <f t="shared" si="13"/>
        <v/>
      </c>
      <c r="T42" t="str">
        <f t="shared" si="14"/>
        <v/>
      </c>
    </row>
    <row r="43" spans="2:20">
      <c r="B43" s="90"/>
      <c r="C43" s="90"/>
      <c r="D43" s="90"/>
      <c r="J43" t="str">
        <f>IF(LEN('DATA ENTRY'!F73)=0,"",'DATA ENTRY'!F73)</f>
        <v/>
      </c>
      <c r="K43" t="str">
        <f>IF(LEN('DATA ENTRY'!R73)=0,"",'DATA ENTRY'!R73)</f>
        <v/>
      </c>
      <c r="L43" t="str">
        <f>IF(LEN('DATA ENTRY'!AD73)=0,"",'DATA ENTRY'!AD73)</f>
        <v/>
      </c>
      <c r="M43" t="str">
        <f>IF(LEN('DATA ENTRY'!AP73)=0,"",'DATA ENTRY'!AP73)</f>
        <v/>
      </c>
      <c r="N43" t="str">
        <f>IF(LEN('DATA ENTRY'!BB73)=0,"",'DATA ENTRY'!BB73)</f>
        <v/>
      </c>
      <c r="P43" t="str">
        <f t="shared" si="10"/>
        <v/>
      </c>
      <c r="Q43" t="str">
        <f t="shared" si="11"/>
        <v/>
      </c>
      <c r="R43" t="str">
        <f t="shared" si="12"/>
        <v/>
      </c>
      <c r="S43" t="str">
        <f t="shared" si="13"/>
        <v/>
      </c>
      <c r="T43" t="str">
        <f t="shared" si="14"/>
        <v/>
      </c>
    </row>
    <row r="44" spans="2:20">
      <c r="B44" s="90"/>
      <c r="C44" s="90"/>
      <c r="D44" s="90"/>
      <c r="J44" t="str">
        <f>IF(LEN('DATA ENTRY'!F74)=0,"",'DATA ENTRY'!F74)</f>
        <v/>
      </c>
      <c r="K44" t="str">
        <f>IF(LEN('DATA ENTRY'!R74)=0,"",'DATA ENTRY'!R74)</f>
        <v/>
      </c>
      <c r="L44" t="str">
        <f>IF(LEN('DATA ENTRY'!AD74)=0,"",'DATA ENTRY'!AD74)</f>
        <v/>
      </c>
      <c r="M44" t="str">
        <f>IF(LEN('DATA ENTRY'!AP74)=0,"",'DATA ENTRY'!AP74)</f>
        <v/>
      </c>
      <c r="N44" t="str">
        <f>IF(LEN('DATA ENTRY'!BB74)=0,"",'DATA ENTRY'!BB74)</f>
        <v/>
      </c>
      <c r="P44" t="str">
        <f t="shared" si="10"/>
        <v/>
      </c>
      <c r="Q44" t="str">
        <f t="shared" si="11"/>
        <v/>
      </c>
      <c r="R44" t="str">
        <f t="shared" si="12"/>
        <v/>
      </c>
      <c r="S44" t="str">
        <f t="shared" si="13"/>
        <v/>
      </c>
      <c r="T44" t="str">
        <f t="shared" si="14"/>
        <v/>
      </c>
    </row>
    <row r="45" spans="2:20">
      <c r="B45" s="90"/>
      <c r="C45" s="90"/>
      <c r="D45" s="90"/>
      <c r="J45" t="str">
        <f>IF(LEN('DATA ENTRY'!F75)=0,"",'DATA ENTRY'!F75)</f>
        <v/>
      </c>
      <c r="K45" t="str">
        <f>IF(LEN('DATA ENTRY'!R75)=0,"",'DATA ENTRY'!R75)</f>
        <v/>
      </c>
      <c r="L45" t="str">
        <f>IF(LEN('DATA ENTRY'!AD75)=0,"",'DATA ENTRY'!AD75)</f>
        <v/>
      </c>
      <c r="M45" t="str">
        <f>IF(LEN('DATA ENTRY'!AP75)=0,"",'DATA ENTRY'!AP75)</f>
        <v/>
      </c>
      <c r="N45" t="str">
        <f>IF(LEN('DATA ENTRY'!BB75)=0,"",'DATA ENTRY'!BB75)</f>
        <v/>
      </c>
      <c r="P45" t="str">
        <f t="shared" si="10"/>
        <v/>
      </c>
      <c r="Q45" t="str">
        <f t="shared" si="11"/>
        <v/>
      </c>
      <c r="R45" t="str">
        <f t="shared" si="12"/>
        <v/>
      </c>
      <c r="S45" t="str">
        <f t="shared" si="13"/>
        <v/>
      </c>
      <c r="T45" t="str">
        <f t="shared" si="14"/>
        <v/>
      </c>
    </row>
    <row r="46" spans="2:20">
      <c r="B46" s="90"/>
      <c r="C46" s="90"/>
      <c r="D46" s="90"/>
      <c r="J46" t="str">
        <f>IF(LEN('DATA ENTRY'!F76)=0,"",'DATA ENTRY'!F76)</f>
        <v/>
      </c>
      <c r="K46" t="str">
        <f>IF(LEN('DATA ENTRY'!R76)=0,"",'DATA ENTRY'!R76)</f>
        <v/>
      </c>
      <c r="L46" t="str">
        <f>IF(LEN('DATA ENTRY'!AD76)=0,"",'DATA ENTRY'!AD76)</f>
        <v/>
      </c>
      <c r="M46" t="str">
        <f>IF(LEN('DATA ENTRY'!AP76)=0,"",'DATA ENTRY'!AP76)</f>
        <v/>
      </c>
      <c r="N46" t="str">
        <f>IF(LEN('DATA ENTRY'!BB76)=0,"",'DATA ENTRY'!BB76)</f>
        <v/>
      </c>
      <c r="P46" t="str">
        <f t="shared" si="10"/>
        <v/>
      </c>
      <c r="Q46" t="str">
        <f t="shared" si="11"/>
        <v/>
      </c>
      <c r="R46" t="str">
        <f t="shared" si="12"/>
        <v/>
      </c>
      <c r="S46" t="str">
        <f t="shared" si="13"/>
        <v/>
      </c>
      <c r="T46" t="str">
        <f t="shared" si="14"/>
        <v/>
      </c>
    </row>
    <row r="47" spans="2:20">
      <c r="B47" s="90"/>
      <c r="C47" s="90"/>
      <c r="D47" s="90"/>
      <c r="J47"/>
      <c r="K47"/>
      <c r="L47"/>
      <c r="M47"/>
      <c r="N47"/>
    </row>
    <row r="48" spans="2:20">
      <c r="B48" s="90"/>
      <c r="C48" s="90"/>
      <c r="D48" s="90"/>
      <c r="J48" t="s">
        <v>199</v>
      </c>
      <c r="K48"/>
      <c r="L48"/>
      <c r="M48"/>
      <c r="N48"/>
      <c r="P48" t="str">
        <f t="shared" si="10"/>
        <v/>
      </c>
    </row>
    <row r="49" spans="2:20">
      <c r="B49" s="90"/>
      <c r="C49" s="90"/>
      <c r="D49" s="90"/>
      <c r="J49" t="s">
        <v>184</v>
      </c>
      <c r="K49" t="s">
        <v>185</v>
      </c>
      <c r="L49" t="s">
        <v>186</v>
      </c>
      <c r="M49" t="s">
        <v>187</v>
      </c>
      <c r="N49" t="s">
        <v>188</v>
      </c>
      <c r="P49" t="str">
        <f t="shared" si="10"/>
        <v/>
      </c>
      <c r="Q49" t="str">
        <f t="shared" si="11"/>
        <v/>
      </c>
      <c r="R49" t="str">
        <f t="shared" si="12"/>
        <v/>
      </c>
      <c r="S49" t="str">
        <f t="shared" si="13"/>
        <v/>
      </c>
      <c r="T49" t="str">
        <f t="shared" si="14"/>
        <v/>
      </c>
    </row>
    <row r="50" spans="2:20">
      <c r="B50" s="90"/>
      <c r="C50" s="90"/>
      <c r="D50" s="90"/>
      <c r="J50" t="str">
        <f>IF(LEN('DATA ENTRY'!F90)=0,"",'DATA ENTRY'!F90)</f>
        <v/>
      </c>
      <c r="K50" t="str">
        <f>IF(LEN('DATA ENTRY'!R90)=0,"",'DATA ENTRY'!R90)</f>
        <v/>
      </c>
      <c r="L50" t="str">
        <f>IF(LEN('DATA ENTRY'!AD90)=0,"",'DATA ENTRY'!AD90)</f>
        <v/>
      </c>
      <c r="M50" t="str">
        <f>IF(LEN('DATA ENTRY'!AP90)=0,"",'DATA ENTRY'!AP90)</f>
        <v/>
      </c>
      <c r="N50" t="str">
        <f>IF(LEN('DATA ENTRY'!BB90)=0,"",'DATA ENTRY'!BB90)</f>
        <v/>
      </c>
      <c r="P50" t="str">
        <f t="shared" si="10"/>
        <v/>
      </c>
      <c r="Q50" t="str">
        <f t="shared" si="11"/>
        <v/>
      </c>
      <c r="R50" t="str">
        <f t="shared" si="12"/>
        <v/>
      </c>
      <c r="S50" t="str">
        <f t="shared" si="13"/>
        <v/>
      </c>
      <c r="T50" t="str">
        <f t="shared" si="14"/>
        <v/>
      </c>
    </row>
    <row r="51" spans="2:20">
      <c r="B51" s="90"/>
      <c r="C51" s="90"/>
      <c r="D51" s="90"/>
      <c r="J51" t="str">
        <f>IF(LEN('DATA ENTRY'!F91)=0,"",'DATA ENTRY'!F91)</f>
        <v/>
      </c>
      <c r="K51" t="str">
        <f>IF(LEN('DATA ENTRY'!R91)=0,"",'DATA ENTRY'!R91)</f>
        <v/>
      </c>
      <c r="L51" t="str">
        <f>IF(LEN('DATA ENTRY'!AD91)=0,"",'DATA ENTRY'!AD91)</f>
        <v/>
      </c>
      <c r="M51" t="str">
        <f>IF(LEN('DATA ENTRY'!AP91)=0,"",'DATA ENTRY'!AP91)</f>
        <v/>
      </c>
      <c r="N51" t="str">
        <f>IF(LEN('DATA ENTRY'!BB91)=0,"",'DATA ENTRY'!BB91)</f>
        <v/>
      </c>
      <c r="P51" t="str">
        <f t="shared" si="10"/>
        <v/>
      </c>
      <c r="Q51" t="str">
        <f t="shared" si="11"/>
        <v/>
      </c>
      <c r="R51" t="str">
        <f t="shared" si="12"/>
        <v/>
      </c>
      <c r="S51" t="str">
        <f t="shared" si="13"/>
        <v/>
      </c>
      <c r="T51" t="str">
        <f t="shared" si="14"/>
        <v/>
      </c>
    </row>
    <row r="52" spans="2:20">
      <c r="B52" s="90"/>
      <c r="C52" s="90"/>
      <c r="D52" s="90"/>
      <c r="J52" t="str">
        <f>IF(LEN('DATA ENTRY'!F92)=0,"",'DATA ENTRY'!F92)</f>
        <v/>
      </c>
      <c r="K52" t="str">
        <f>IF(LEN('DATA ENTRY'!R92)=0,"",'DATA ENTRY'!R92)</f>
        <v/>
      </c>
      <c r="L52" t="str">
        <f>IF(LEN('DATA ENTRY'!AD92)=0,"",'DATA ENTRY'!AD92)</f>
        <v/>
      </c>
      <c r="M52" t="str">
        <f>IF(LEN('DATA ENTRY'!AP92)=0,"",'DATA ENTRY'!AP92)</f>
        <v/>
      </c>
      <c r="N52" t="str">
        <f>IF(LEN('DATA ENTRY'!BB92)=0,"",'DATA ENTRY'!BB92)</f>
        <v/>
      </c>
      <c r="P52" t="str">
        <f t="shared" si="10"/>
        <v/>
      </c>
      <c r="Q52" t="str">
        <f t="shared" si="11"/>
        <v/>
      </c>
      <c r="R52" t="str">
        <f t="shared" si="12"/>
        <v/>
      </c>
      <c r="S52" t="str">
        <f t="shared" si="13"/>
        <v/>
      </c>
      <c r="T52" t="str">
        <f t="shared" si="14"/>
        <v/>
      </c>
    </row>
    <row r="53" spans="2:20">
      <c r="B53" s="90"/>
      <c r="C53" s="90"/>
      <c r="D53" s="90"/>
      <c r="J53" t="str">
        <f>IF(LEN('DATA ENTRY'!F93)=0,"",'DATA ENTRY'!F93)</f>
        <v/>
      </c>
      <c r="K53" t="str">
        <f>IF(LEN('DATA ENTRY'!R93)=0,"",'DATA ENTRY'!R93)</f>
        <v/>
      </c>
      <c r="L53" t="str">
        <f>IF(LEN('DATA ENTRY'!AD93)=0,"",'DATA ENTRY'!AD93)</f>
        <v/>
      </c>
      <c r="M53" t="str">
        <f>IF(LEN('DATA ENTRY'!AP93)=0,"",'DATA ENTRY'!AP93)</f>
        <v/>
      </c>
      <c r="N53" t="str">
        <f>IF(LEN('DATA ENTRY'!BB93)=0,"",'DATA ENTRY'!BB93)</f>
        <v/>
      </c>
      <c r="P53" t="str">
        <f t="shared" si="10"/>
        <v/>
      </c>
      <c r="Q53" t="str">
        <f t="shared" si="11"/>
        <v/>
      </c>
      <c r="R53" t="str">
        <f t="shared" si="12"/>
        <v/>
      </c>
      <c r="S53" t="str">
        <f t="shared" si="13"/>
        <v/>
      </c>
      <c r="T53" t="str">
        <f t="shared" si="14"/>
        <v/>
      </c>
    </row>
    <row r="54" spans="2:20">
      <c r="B54" s="90"/>
      <c r="C54" s="90"/>
      <c r="D54" s="90"/>
      <c r="J54" t="str">
        <f>IF(LEN('DATA ENTRY'!F94)=0,"",'DATA ENTRY'!F94)</f>
        <v/>
      </c>
      <c r="K54" t="str">
        <f>IF(LEN('DATA ENTRY'!R94)=0,"",'DATA ENTRY'!R94)</f>
        <v/>
      </c>
      <c r="L54" t="str">
        <f>IF(LEN('DATA ENTRY'!AD94)=0,"",'DATA ENTRY'!AD94)</f>
        <v/>
      </c>
      <c r="M54" t="str">
        <f>IF(LEN('DATA ENTRY'!AP94)=0,"",'DATA ENTRY'!AP94)</f>
        <v/>
      </c>
      <c r="N54" t="str">
        <f>IF(LEN('DATA ENTRY'!BB94)=0,"",'DATA ENTRY'!BB94)</f>
        <v/>
      </c>
      <c r="P54" t="str">
        <f t="shared" si="10"/>
        <v/>
      </c>
      <c r="Q54" t="str">
        <f t="shared" si="11"/>
        <v/>
      </c>
      <c r="R54" t="str">
        <f t="shared" si="12"/>
        <v/>
      </c>
      <c r="S54" t="str">
        <f t="shared" si="13"/>
        <v/>
      </c>
      <c r="T54" t="str">
        <f t="shared" si="14"/>
        <v/>
      </c>
    </row>
    <row r="55" spans="2:20">
      <c r="B55" s="90"/>
      <c r="C55" s="90"/>
      <c r="D55" s="90"/>
      <c r="J55" t="str">
        <f>IF(LEN('DATA ENTRY'!F95)=0,"",'DATA ENTRY'!F95)</f>
        <v/>
      </c>
      <c r="K55" t="str">
        <f>IF(LEN('DATA ENTRY'!R95)=0,"",'DATA ENTRY'!R95)</f>
        <v/>
      </c>
      <c r="L55" t="str">
        <f>IF(LEN('DATA ENTRY'!AD95)=0,"",'DATA ENTRY'!AD95)</f>
        <v/>
      </c>
      <c r="M55" t="str">
        <f>IF(LEN('DATA ENTRY'!AP95)=0,"",'DATA ENTRY'!AP95)</f>
        <v/>
      </c>
      <c r="N55" t="str">
        <f>IF(LEN('DATA ENTRY'!BB95)=0,"",'DATA ENTRY'!BB95)</f>
        <v/>
      </c>
      <c r="P55" t="str">
        <f t="shared" si="10"/>
        <v/>
      </c>
      <c r="Q55" t="str">
        <f t="shared" si="11"/>
        <v/>
      </c>
      <c r="R55" t="str">
        <f t="shared" si="12"/>
        <v/>
      </c>
      <c r="S55" t="str">
        <f t="shared" si="13"/>
        <v/>
      </c>
      <c r="T55" t="str">
        <f t="shared" si="14"/>
        <v/>
      </c>
    </row>
    <row r="56" spans="2:20">
      <c r="B56" s="90"/>
      <c r="C56" s="90"/>
      <c r="D56" s="90"/>
      <c r="J56" t="str">
        <f>IF(LEN('DATA ENTRY'!F96)=0,"",'DATA ENTRY'!F96)</f>
        <v/>
      </c>
      <c r="K56" t="str">
        <f>IF(LEN('DATA ENTRY'!R96)=0,"",'DATA ENTRY'!R96)</f>
        <v/>
      </c>
      <c r="L56" t="str">
        <f>IF(LEN('DATA ENTRY'!AD96)=0,"",'DATA ENTRY'!AD96)</f>
        <v/>
      </c>
      <c r="M56" t="str">
        <f>IF(LEN('DATA ENTRY'!AP96)=0,"",'DATA ENTRY'!AP96)</f>
        <v/>
      </c>
      <c r="N56" t="str">
        <f>IF(LEN('DATA ENTRY'!BB96)=0,"",'DATA ENTRY'!BB96)</f>
        <v/>
      </c>
      <c r="P56" t="str">
        <f t="shared" si="10"/>
        <v/>
      </c>
      <c r="Q56" t="str">
        <f t="shared" si="11"/>
        <v/>
      </c>
      <c r="R56" t="str">
        <f t="shared" si="12"/>
        <v/>
      </c>
      <c r="S56" t="str">
        <f t="shared" si="13"/>
        <v/>
      </c>
      <c r="T56" t="str">
        <f t="shared" si="14"/>
        <v/>
      </c>
    </row>
    <row r="57" spans="2:20">
      <c r="B57" s="90"/>
      <c r="C57" s="90"/>
      <c r="D57" s="90"/>
      <c r="J57" t="str">
        <f>IF(LEN('DATA ENTRY'!F97)=0,"",'DATA ENTRY'!F97)</f>
        <v/>
      </c>
      <c r="K57" t="str">
        <f>IF(LEN('DATA ENTRY'!R97)=0,"",'DATA ENTRY'!R97)</f>
        <v/>
      </c>
      <c r="L57" t="str">
        <f>IF(LEN('DATA ENTRY'!AD97)=0,"",'DATA ENTRY'!AD97)</f>
        <v/>
      </c>
      <c r="M57" t="str">
        <f>IF(LEN('DATA ENTRY'!AP97)=0,"",'DATA ENTRY'!AP97)</f>
        <v/>
      </c>
      <c r="N57" t="str">
        <f>IF(LEN('DATA ENTRY'!BB97)=0,"",'DATA ENTRY'!BB97)</f>
        <v/>
      </c>
      <c r="P57" t="str">
        <f t="shared" ref="P57" si="22">IF(J57=0,0,IF(J57=1,0,IF(J57=2,1,IF(J57=3,1,""))))</f>
        <v/>
      </c>
      <c r="Q57" t="str">
        <f t="shared" ref="Q57" si="23">IF(K57=0,0,IF(K57=1,0,IF(K57=2,1,IF(K57=3,1,""))))</f>
        <v/>
      </c>
      <c r="R57" t="str">
        <f t="shared" ref="R57" si="24">IF(L57=0,0,IF(L57=1,0,IF(L57=2,1,IF(L57=3,1,""))))</f>
        <v/>
      </c>
      <c r="S57" t="str">
        <f t="shared" ref="S57" si="25">IF(M57=0,0,IF(M57=1,0,IF(M57=2,1,IF(M57=3,1,""))))</f>
        <v/>
      </c>
      <c r="T57" t="str">
        <f t="shared" ref="T57" si="26">IF(N57=0,0,IF(N57=1,0,IF(N57=2,1,IF(N57=3,1,""))))</f>
        <v/>
      </c>
    </row>
    <row r="58" spans="2:20">
      <c r="B58" s="90"/>
      <c r="C58" s="90"/>
      <c r="D58" s="90"/>
      <c r="J58" t="s">
        <v>200</v>
      </c>
      <c r="K58"/>
      <c r="L58"/>
      <c r="M58"/>
      <c r="N58"/>
      <c r="P58" t="str">
        <f t="shared" si="10"/>
        <v/>
      </c>
    </row>
    <row r="59" spans="2:20">
      <c r="B59" s="90"/>
      <c r="C59" s="90"/>
      <c r="D59" s="90"/>
      <c r="J59" t="s">
        <v>184</v>
      </c>
      <c r="K59" t="s">
        <v>185</v>
      </c>
      <c r="L59" t="s">
        <v>186</v>
      </c>
      <c r="M59" t="s">
        <v>187</v>
      </c>
      <c r="N59" t="s">
        <v>188</v>
      </c>
      <c r="P59" t="str">
        <f t="shared" si="10"/>
        <v/>
      </c>
      <c r="Q59" t="str">
        <f t="shared" si="11"/>
        <v/>
      </c>
      <c r="R59" t="str">
        <f t="shared" si="12"/>
        <v/>
      </c>
      <c r="S59" t="str">
        <f t="shared" si="13"/>
        <v/>
      </c>
      <c r="T59" t="str">
        <f t="shared" si="14"/>
        <v/>
      </c>
    </row>
    <row r="60" spans="2:20">
      <c r="B60" s="90"/>
      <c r="C60" s="90"/>
      <c r="D60" s="90"/>
      <c r="J60" t="str">
        <f>IF(LEN('DATA ENTRY'!F111)=0,"",'DATA ENTRY'!F111)</f>
        <v/>
      </c>
      <c r="K60" t="str">
        <f>IF(LEN('DATA ENTRY'!R111)=0,"",'DATA ENTRY'!R111)</f>
        <v/>
      </c>
      <c r="L60" t="str">
        <f>IF(LEN('DATA ENTRY'!AD111)=0,"",'DATA ENTRY'!AD111)</f>
        <v/>
      </c>
      <c r="M60" t="str">
        <f>IF(LEN('DATA ENTRY'!AP111)=0,"",'DATA ENTRY'!AP111)</f>
        <v/>
      </c>
      <c r="N60" t="str">
        <f>IF(LEN('DATA ENTRY'!BB111)=0,"",'DATA ENTRY'!BB111)</f>
        <v/>
      </c>
      <c r="P60" t="str">
        <f t="shared" si="10"/>
        <v/>
      </c>
      <c r="Q60" t="str">
        <f t="shared" si="11"/>
        <v/>
      </c>
      <c r="R60" t="str">
        <f t="shared" si="12"/>
        <v/>
      </c>
      <c r="S60" t="str">
        <f t="shared" si="13"/>
        <v/>
      </c>
      <c r="T60" t="str">
        <f t="shared" si="14"/>
        <v/>
      </c>
    </row>
    <row r="61" spans="2:20">
      <c r="B61" s="90"/>
      <c r="C61" s="90"/>
      <c r="D61" s="90"/>
      <c r="J61" t="str">
        <f>IF(LEN('DATA ENTRY'!F112)=0,"",'DATA ENTRY'!F112)</f>
        <v/>
      </c>
      <c r="K61" t="str">
        <f>IF(LEN('DATA ENTRY'!R112)=0,"",'DATA ENTRY'!R112)</f>
        <v/>
      </c>
      <c r="L61" t="str">
        <f>IF(LEN('DATA ENTRY'!AD112)=0,"",'DATA ENTRY'!AD112)</f>
        <v/>
      </c>
      <c r="M61" t="str">
        <f>IF(LEN('DATA ENTRY'!AP112)=0,"",'DATA ENTRY'!AP112)</f>
        <v/>
      </c>
      <c r="N61" t="str">
        <f>IF(LEN('DATA ENTRY'!BB112)=0,"",'DATA ENTRY'!BB112)</f>
        <v/>
      </c>
      <c r="P61" t="str">
        <f t="shared" si="10"/>
        <v/>
      </c>
      <c r="Q61" t="str">
        <f t="shared" si="11"/>
        <v/>
      </c>
      <c r="R61" t="str">
        <f t="shared" si="12"/>
        <v/>
      </c>
      <c r="S61" t="str">
        <f t="shared" si="13"/>
        <v/>
      </c>
      <c r="T61" t="str">
        <f t="shared" si="14"/>
        <v/>
      </c>
    </row>
    <row r="62" spans="2:20">
      <c r="B62" s="90"/>
      <c r="C62" s="90"/>
      <c r="D62" s="90"/>
      <c r="J62" t="str">
        <f>IF(LEN('DATA ENTRY'!F113)=0,"",'DATA ENTRY'!F113)</f>
        <v/>
      </c>
      <c r="K62" t="str">
        <f>IF(LEN('DATA ENTRY'!R113)=0,"",'DATA ENTRY'!R113)</f>
        <v/>
      </c>
      <c r="L62" t="str">
        <f>IF(LEN('DATA ENTRY'!AD113)=0,"",'DATA ENTRY'!AD113)</f>
        <v/>
      </c>
      <c r="M62" t="str">
        <f>IF(LEN('DATA ENTRY'!AP113)=0,"",'DATA ENTRY'!AP113)</f>
        <v/>
      </c>
      <c r="N62" t="str">
        <f>IF(LEN('DATA ENTRY'!BB113)=0,"",'DATA ENTRY'!BB113)</f>
        <v/>
      </c>
      <c r="P62" t="str">
        <f t="shared" si="10"/>
        <v/>
      </c>
      <c r="Q62" t="str">
        <f t="shared" si="11"/>
        <v/>
      </c>
      <c r="R62" t="str">
        <f t="shared" si="12"/>
        <v/>
      </c>
      <c r="S62" t="str">
        <f t="shared" si="13"/>
        <v/>
      </c>
      <c r="T62" t="str">
        <f t="shared" si="14"/>
        <v/>
      </c>
    </row>
    <row r="63" spans="2:20">
      <c r="B63" s="90"/>
      <c r="C63" s="90"/>
      <c r="D63" s="90"/>
      <c r="J63" t="str">
        <f>IF(LEN('DATA ENTRY'!F114)=0,"",'DATA ENTRY'!F114)</f>
        <v/>
      </c>
      <c r="K63" t="str">
        <f>IF(LEN('DATA ENTRY'!R114)=0,"",'DATA ENTRY'!R114)</f>
        <v/>
      </c>
      <c r="L63" t="str">
        <f>IF(LEN('DATA ENTRY'!AD114)=0,"",'DATA ENTRY'!AD114)</f>
        <v/>
      </c>
      <c r="M63" t="str">
        <f>IF(LEN('DATA ENTRY'!AP114)=0,"",'DATA ENTRY'!AP114)</f>
        <v/>
      </c>
      <c r="N63" t="str">
        <f>IF(LEN('DATA ENTRY'!BB114)=0,"",'DATA ENTRY'!BB114)</f>
        <v/>
      </c>
      <c r="P63" t="str">
        <f t="shared" si="10"/>
        <v/>
      </c>
      <c r="Q63" t="str">
        <f t="shared" si="11"/>
        <v/>
      </c>
      <c r="R63" t="str">
        <f t="shared" si="12"/>
        <v/>
      </c>
      <c r="S63" t="str">
        <f t="shared" si="13"/>
        <v/>
      </c>
      <c r="T63" t="str">
        <f t="shared" si="14"/>
        <v/>
      </c>
    </row>
    <row r="64" spans="2:20">
      <c r="B64" s="90"/>
      <c r="C64" s="90"/>
      <c r="D64" s="90"/>
      <c r="J64" t="str">
        <f>IF(LEN('DATA ENTRY'!F115)=0,"",'DATA ENTRY'!F115)</f>
        <v/>
      </c>
      <c r="K64" t="str">
        <f>IF(LEN('DATA ENTRY'!R115)=0,"",'DATA ENTRY'!R115)</f>
        <v/>
      </c>
      <c r="L64" t="str">
        <f>IF(LEN('DATA ENTRY'!AD115)=0,"",'DATA ENTRY'!AD115)</f>
        <v/>
      </c>
      <c r="M64" t="str">
        <f>IF(LEN('DATA ENTRY'!AP115)=0,"",'DATA ENTRY'!AP115)</f>
        <v/>
      </c>
      <c r="N64" t="str">
        <f>IF(LEN('DATA ENTRY'!BB115)=0,"",'DATA ENTRY'!BB115)</f>
        <v/>
      </c>
      <c r="P64" t="str">
        <f t="shared" si="10"/>
        <v/>
      </c>
      <c r="Q64" t="str">
        <f t="shared" si="11"/>
        <v/>
      </c>
      <c r="R64" t="str">
        <f t="shared" si="12"/>
        <v/>
      </c>
      <c r="S64" t="str">
        <f t="shared" si="13"/>
        <v/>
      </c>
      <c r="T64" t="str">
        <f t="shared" si="14"/>
        <v/>
      </c>
    </row>
    <row r="65" spans="2:20">
      <c r="B65" s="90"/>
      <c r="C65" s="90"/>
      <c r="D65" s="90"/>
      <c r="J65" t="str">
        <f>IF(LEN('DATA ENTRY'!F116)=0,"",'DATA ENTRY'!F116)</f>
        <v/>
      </c>
      <c r="K65" t="str">
        <f>IF(LEN('DATA ENTRY'!R116)=0,"",'DATA ENTRY'!R116)</f>
        <v/>
      </c>
      <c r="L65" t="str">
        <f>IF(LEN('DATA ENTRY'!AD116)=0,"",'DATA ENTRY'!AD116)</f>
        <v/>
      </c>
      <c r="M65" t="str">
        <f>IF(LEN('DATA ENTRY'!AP116)=0,"",'DATA ENTRY'!AP116)</f>
        <v/>
      </c>
      <c r="N65" t="str">
        <f>IF(LEN('DATA ENTRY'!BB116)=0,"",'DATA ENTRY'!BB116)</f>
        <v/>
      </c>
      <c r="P65" t="str">
        <f t="shared" si="10"/>
        <v/>
      </c>
      <c r="Q65" t="str">
        <f t="shared" si="11"/>
        <v/>
      </c>
      <c r="R65" t="str">
        <f t="shared" si="12"/>
        <v/>
      </c>
      <c r="S65" t="str">
        <f t="shared" si="13"/>
        <v/>
      </c>
      <c r="T65" t="str">
        <f t="shared" si="14"/>
        <v/>
      </c>
    </row>
    <row r="66" spans="2:20">
      <c r="B66" s="90"/>
      <c r="C66" s="90"/>
      <c r="D66" s="90"/>
      <c r="J66" t="str">
        <f>IF(LEN('DATA ENTRY'!F117)=0,"",'DATA ENTRY'!F117)</f>
        <v/>
      </c>
      <c r="K66" t="str">
        <f>IF(LEN('DATA ENTRY'!R117)=0,"",'DATA ENTRY'!R117)</f>
        <v/>
      </c>
      <c r="L66" t="str">
        <f>IF(LEN('DATA ENTRY'!AD117)=0,"",'DATA ENTRY'!AD117)</f>
        <v/>
      </c>
      <c r="M66" t="str">
        <f>IF(LEN('DATA ENTRY'!AP117)=0,"",'DATA ENTRY'!AP117)</f>
        <v/>
      </c>
      <c r="N66" t="str">
        <f>IF(LEN('DATA ENTRY'!BB117)=0,"",'DATA ENTRY'!BB117)</f>
        <v/>
      </c>
      <c r="P66" t="str">
        <f t="shared" si="10"/>
        <v/>
      </c>
      <c r="Q66" t="str">
        <f t="shared" si="11"/>
        <v/>
      </c>
      <c r="R66" t="str">
        <f t="shared" si="12"/>
        <v/>
      </c>
      <c r="S66" t="str">
        <f t="shared" si="13"/>
        <v/>
      </c>
      <c r="T66" t="str">
        <f t="shared" si="14"/>
        <v/>
      </c>
    </row>
    <row r="67" spans="2:20">
      <c r="B67" s="90"/>
      <c r="C67" s="90"/>
      <c r="D67" s="90"/>
      <c r="J67" t="str">
        <f>IF(LEN('DATA ENTRY'!F118)=0,"",'DATA ENTRY'!F118)</f>
        <v/>
      </c>
      <c r="K67" t="str">
        <f>IF(LEN('DATA ENTRY'!R118)=0,"",'DATA ENTRY'!R118)</f>
        <v/>
      </c>
      <c r="L67" t="str">
        <f>IF(LEN('DATA ENTRY'!AD118)=0,"",'DATA ENTRY'!AD118)</f>
        <v/>
      </c>
      <c r="M67" t="str">
        <f>IF(LEN('DATA ENTRY'!AP118)=0,"",'DATA ENTRY'!AP118)</f>
        <v/>
      </c>
      <c r="N67" t="str">
        <f>IF(LEN('DATA ENTRY'!BB118)=0,"",'DATA ENTRY'!BB118)</f>
        <v/>
      </c>
      <c r="P67" t="str">
        <f t="shared" ref="P67" si="27">IF(J67=0,0,IF(J67=1,0,IF(J67=2,1,IF(J67=3,1,""))))</f>
        <v/>
      </c>
      <c r="Q67" t="str">
        <f t="shared" ref="Q67" si="28">IF(K67=0,0,IF(K67=1,0,IF(K67=2,1,IF(K67=3,1,""))))</f>
        <v/>
      </c>
      <c r="R67" t="str">
        <f t="shared" ref="R67" si="29">IF(L67=0,0,IF(L67=1,0,IF(L67=2,1,IF(L67=3,1,""))))</f>
        <v/>
      </c>
      <c r="S67" t="str">
        <f t="shared" ref="S67" si="30">IF(M67=0,0,IF(M67=1,0,IF(M67=2,1,IF(M67=3,1,""))))</f>
        <v/>
      </c>
      <c r="T67" t="str">
        <f t="shared" ref="T67" si="31">IF(N67=0,0,IF(N67=1,0,IF(N67=2,1,IF(N67=3,1,""))))</f>
        <v/>
      </c>
    </row>
    <row r="68" spans="2:20">
      <c r="B68" s="90"/>
      <c r="C68" s="90"/>
      <c r="D68" s="90"/>
      <c r="J68" t="s">
        <v>201</v>
      </c>
      <c r="K68"/>
      <c r="L68"/>
      <c r="M68"/>
      <c r="N68"/>
      <c r="P68" t="str">
        <f t="shared" si="10"/>
        <v/>
      </c>
    </row>
    <row r="69" spans="2:20">
      <c r="B69" s="90"/>
      <c r="C69" s="90"/>
      <c r="D69" s="90"/>
      <c r="J69" t="s">
        <v>184</v>
      </c>
      <c r="K69" t="s">
        <v>185</v>
      </c>
      <c r="L69" t="s">
        <v>186</v>
      </c>
      <c r="M69" t="s">
        <v>187</v>
      </c>
      <c r="N69" t="s">
        <v>188</v>
      </c>
      <c r="P69" t="str">
        <f t="shared" si="10"/>
        <v/>
      </c>
      <c r="Q69" t="str">
        <f t="shared" si="11"/>
        <v/>
      </c>
      <c r="R69" t="str">
        <f t="shared" si="12"/>
        <v/>
      </c>
      <c r="S69" t="str">
        <f t="shared" si="13"/>
        <v/>
      </c>
      <c r="T69" t="str">
        <f t="shared" si="14"/>
        <v/>
      </c>
    </row>
    <row r="70" spans="2:20">
      <c r="B70" s="90"/>
      <c r="C70" s="90"/>
      <c r="D70" s="90"/>
      <c r="J70" t="str">
        <f>IF(LEN('DATA ENTRY'!F132)=0,"",'DATA ENTRY'!F132)</f>
        <v/>
      </c>
      <c r="K70" t="str">
        <f>IF(LEN('DATA ENTRY'!R132)=0,"",'DATA ENTRY'!R132)</f>
        <v/>
      </c>
      <c r="L70" t="str">
        <f>IF(LEN('DATA ENTRY'!AD132)=0,"",'DATA ENTRY'!AD132)</f>
        <v/>
      </c>
      <c r="M70" t="str">
        <f>IF(LEN('DATA ENTRY'!AP132)=0,"",'DATA ENTRY'!AP132)</f>
        <v/>
      </c>
      <c r="N70" t="str">
        <f>IF(LEN('DATA ENTRY'!BB132)=0,"",'DATA ENTRY'!BB132)</f>
        <v/>
      </c>
      <c r="P70" t="str">
        <f t="shared" si="10"/>
        <v/>
      </c>
      <c r="Q70" t="str">
        <f t="shared" si="11"/>
        <v/>
      </c>
      <c r="R70" t="str">
        <f t="shared" si="12"/>
        <v/>
      </c>
      <c r="S70" t="str">
        <f t="shared" si="13"/>
        <v/>
      </c>
      <c r="T70" t="str">
        <f t="shared" si="14"/>
        <v/>
      </c>
    </row>
    <row r="71" spans="2:20">
      <c r="B71" s="90"/>
      <c r="C71" s="90"/>
      <c r="D71" s="90"/>
      <c r="J71" t="str">
        <f>IF(LEN('DATA ENTRY'!F133)=0,"",'DATA ENTRY'!F133)</f>
        <v/>
      </c>
      <c r="K71" t="str">
        <f>IF(LEN('DATA ENTRY'!R133)=0,"",'DATA ENTRY'!R133)</f>
        <v/>
      </c>
      <c r="L71" t="str">
        <f>IF(LEN('DATA ENTRY'!AD133)=0,"",'DATA ENTRY'!AD133)</f>
        <v/>
      </c>
      <c r="M71" t="str">
        <f>IF(LEN('DATA ENTRY'!AP133)=0,"",'DATA ENTRY'!AP133)</f>
        <v/>
      </c>
      <c r="N71" t="str">
        <f>IF(LEN('DATA ENTRY'!BB133)=0,"",'DATA ENTRY'!BB133)</f>
        <v/>
      </c>
      <c r="P71" t="str">
        <f t="shared" si="10"/>
        <v/>
      </c>
      <c r="Q71" t="str">
        <f t="shared" si="11"/>
        <v/>
      </c>
      <c r="R71" t="str">
        <f t="shared" si="12"/>
        <v/>
      </c>
      <c r="S71" t="str">
        <f t="shared" si="13"/>
        <v/>
      </c>
      <c r="T71" t="str">
        <f t="shared" si="14"/>
        <v/>
      </c>
    </row>
    <row r="72" spans="2:20">
      <c r="B72" s="90"/>
      <c r="C72" s="90"/>
      <c r="D72" s="90"/>
      <c r="J72" t="str">
        <f>IF(LEN('DATA ENTRY'!F134)=0,"",'DATA ENTRY'!F134)</f>
        <v/>
      </c>
      <c r="K72" t="str">
        <f>IF(LEN('DATA ENTRY'!R134)=0,"",'DATA ENTRY'!R134)</f>
        <v/>
      </c>
      <c r="L72" t="str">
        <f>IF(LEN('DATA ENTRY'!AD134)=0,"",'DATA ENTRY'!AD134)</f>
        <v/>
      </c>
      <c r="M72" t="str">
        <f>IF(LEN('DATA ENTRY'!AP134)=0,"",'DATA ENTRY'!AP134)</f>
        <v/>
      </c>
      <c r="N72" t="str">
        <f>IF(LEN('DATA ENTRY'!BB134)=0,"",'DATA ENTRY'!BB134)</f>
        <v/>
      </c>
      <c r="P72" t="str">
        <f t="shared" si="10"/>
        <v/>
      </c>
      <c r="Q72" t="str">
        <f t="shared" si="11"/>
        <v/>
      </c>
      <c r="R72" t="str">
        <f t="shared" si="12"/>
        <v/>
      </c>
      <c r="S72" t="str">
        <f t="shared" si="13"/>
        <v/>
      </c>
      <c r="T72" t="str">
        <f t="shared" si="14"/>
        <v/>
      </c>
    </row>
    <row r="73" spans="2:20">
      <c r="B73" s="90"/>
      <c r="C73" s="90"/>
      <c r="D73" s="90"/>
      <c r="J73" t="str">
        <f>IF(LEN('DATA ENTRY'!F135)=0,"",'DATA ENTRY'!F135)</f>
        <v/>
      </c>
      <c r="K73" t="str">
        <f>IF(LEN('DATA ENTRY'!R135)=0,"",'DATA ENTRY'!R135)</f>
        <v/>
      </c>
      <c r="L73" t="str">
        <f>IF(LEN('DATA ENTRY'!AD135)=0,"",'DATA ENTRY'!AD135)</f>
        <v/>
      </c>
      <c r="M73" t="str">
        <f>IF(LEN('DATA ENTRY'!AP135)=0,"",'DATA ENTRY'!AP135)</f>
        <v/>
      </c>
      <c r="N73" t="str">
        <f>IF(LEN('DATA ENTRY'!BB135)=0,"",'DATA ENTRY'!BB135)</f>
        <v/>
      </c>
      <c r="P73" t="str">
        <f t="shared" si="10"/>
        <v/>
      </c>
      <c r="Q73" t="str">
        <f t="shared" si="11"/>
        <v/>
      </c>
      <c r="R73" t="str">
        <f t="shared" si="12"/>
        <v/>
      </c>
      <c r="S73" t="str">
        <f t="shared" si="13"/>
        <v/>
      </c>
      <c r="T73" t="str">
        <f t="shared" si="14"/>
        <v/>
      </c>
    </row>
    <row r="74" spans="2:20">
      <c r="B74" s="90"/>
      <c r="C74" s="90"/>
      <c r="D74" s="90"/>
      <c r="J74" t="str">
        <f>IF(LEN('DATA ENTRY'!F136)=0,"",'DATA ENTRY'!F136)</f>
        <v/>
      </c>
      <c r="K74" t="str">
        <f>IF(LEN('DATA ENTRY'!R136)=0,"",'DATA ENTRY'!R136)</f>
        <v/>
      </c>
      <c r="L74" t="str">
        <f>IF(LEN('DATA ENTRY'!AD136)=0,"",'DATA ENTRY'!AD136)</f>
        <v/>
      </c>
      <c r="M74" t="str">
        <f>IF(LEN('DATA ENTRY'!AP136)=0,"",'DATA ENTRY'!AP136)</f>
        <v/>
      </c>
      <c r="N74" t="str">
        <f>IF(LEN('DATA ENTRY'!BB136)=0,"",'DATA ENTRY'!BB136)</f>
        <v/>
      </c>
      <c r="P74" t="str">
        <f t="shared" si="10"/>
        <v/>
      </c>
      <c r="Q74" t="str">
        <f t="shared" si="11"/>
        <v/>
      </c>
      <c r="R74" t="str">
        <f t="shared" si="12"/>
        <v/>
      </c>
      <c r="S74" t="str">
        <f t="shared" si="13"/>
        <v/>
      </c>
      <c r="T74" t="str">
        <f t="shared" si="14"/>
        <v/>
      </c>
    </row>
    <row r="75" spans="2:20">
      <c r="B75" s="90"/>
      <c r="C75" s="90"/>
      <c r="D75" s="90"/>
      <c r="J75" t="str">
        <f>IF(LEN('DATA ENTRY'!F137)=0,"",'DATA ENTRY'!F137)</f>
        <v/>
      </c>
      <c r="K75" t="str">
        <f>IF(LEN('DATA ENTRY'!R137)=0,"",'DATA ENTRY'!R137)</f>
        <v/>
      </c>
      <c r="L75" t="str">
        <f>IF(LEN('DATA ENTRY'!AD137)=0,"",'DATA ENTRY'!AD137)</f>
        <v/>
      </c>
      <c r="M75" t="str">
        <f>IF(LEN('DATA ENTRY'!AP137)=0,"",'DATA ENTRY'!AP137)</f>
        <v/>
      </c>
      <c r="N75" t="str">
        <f>IF(LEN('DATA ENTRY'!BB137)=0,"",'DATA ENTRY'!BB137)</f>
        <v/>
      </c>
      <c r="P75" t="str">
        <f t="shared" si="10"/>
        <v/>
      </c>
      <c r="Q75" t="str">
        <f t="shared" si="11"/>
        <v/>
      </c>
      <c r="R75" t="str">
        <f t="shared" si="12"/>
        <v/>
      </c>
      <c r="S75" t="str">
        <f t="shared" si="13"/>
        <v/>
      </c>
      <c r="T75" t="str">
        <f t="shared" si="14"/>
        <v/>
      </c>
    </row>
    <row r="76" spans="2:20">
      <c r="B76" s="90"/>
      <c r="C76" s="90"/>
      <c r="D76" s="90"/>
      <c r="J76" t="str">
        <f>IF(LEN('DATA ENTRY'!F138)=0,"",'DATA ENTRY'!F138)</f>
        <v/>
      </c>
      <c r="K76" t="str">
        <f>IF(LEN('DATA ENTRY'!R138)=0,"",'DATA ENTRY'!R138)</f>
        <v/>
      </c>
      <c r="L76" t="str">
        <f>IF(LEN('DATA ENTRY'!AD138)=0,"",'DATA ENTRY'!AD138)</f>
        <v/>
      </c>
      <c r="M76" t="str">
        <f>IF(LEN('DATA ENTRY'!AP138)=0,"",'DATA ENTRY'!AP138)</f>
        <v/>
      </c>
      <c r="N76" t="str">
        <f>IF(LEN('DATA ENTRY'!BB138)=0,"",'DATA ENTRY'!BB138)</f>
        <v/>
      </c>
      <c r="P76" t="str">
        <f t="shared" si="10"/>
        <v/>
      </c>
      <c r="Q76" t="str">
        <f t="shared" si="11"/>
        <v/>
      </c>
      <c r="R76" t="str">
        <f t="shared" si="12"/>
        <v/>
      </c>
      <c r="S76" t="str">
        <f t="shared" si="13"/>
        <v/>
      </c>
      <c r="T76" t="str">
        <f t="shared" si="14"/>
        <v/>
      </c>
    </row>
    <row r="77" spans="2:20">
      <c r="B77" s="90"/>
      <c r="C77" s="90"/>
      <c r="D77" s="90"/>
      <c r="J77" t="str">
        <f>IF(LEN('DATA ENTRY'!F139)=0,"",'DATA ENTRY'!F139)</f>
        <v/>
      </c>
      <c r="K77" t="str">
        <f>IF(LEN('DATA ENTRY'!R139)=0,"",'DATA ENTRY'!R139)</f>
        <v/>
      </c>
      <c r="L77" t="str">
        <f>IF(LEN('DATA ENTRY'!AD139)=0,"",'DATA ENTRY'!AD139)</f>
        <v/>
      </c>
      <c r="M77" t="str">
        <f>IF(LEN('DATA ENTRY'!AP139)=0,"",'DATA ENTRY'!AP139)</f>
        <v/>
      </c>
      <c r="N77" t="str">
        <f>IF(LEN('DATA ENTRY'!BB139)=0,"",'DATA ENTRY'!BB139)</f>
        <v/>
      </c>
      <c r="P77" t="str">
        <f t="shared" ref="P77" si="32">IF(J77=0,0,IF(J77=1,0,IF(J77=2,1,IF(J77=3,1,""))))</f>
        <v/>
      </c>
      <c r="Q77" t="str">
        <f t="shared" ref="Q77" si="33">IF(K77=0,0,IF(K77=1,0,IF(K77=2,1,IF(K77=3,1,""))))</f>
        <v/>
      </c>
      <c r="R77" t="str">
        <f t="shared" ref="R77" si="34">IF(L77=0,0,IF(L77=1,0,IF(L77=2,1,IF(L77=3,1,""))))</f>
        <v/>
      </c>
      <c r="S77" t="str">
        <f t="shared" ref="S77" si="35">IF(M77=0,0,IF(M77=1,0,IF(M77=2,1,IF(M77=3,1,""))))</f>
        <v/>
      </c>
      <c r="T77" t="str">
        <f t="shared" ref="T77" si="36">IF(N77=0,0,IF(N77=1,0,IF(N77=2,1,IF(N77=3,1,""))))</f>
        <v/>
      </c>
    </row>
    <row r="78" spans="2:20">
      <c r="B78" s="90"/>
      <c r="C78" s="90"/>
      <c r="D78" s="90"/>
      <c r="J78" t="s">
        <v>202</v>
      </c>
      <c r="K78"/>
      <c r="L78"/>
      <c r="M78"/>
      <c r="N78"/>
      <c r="P78" t="str">
        <f t="shared" si="10"/>
        <v/>
      </c>
    </row>
    <row r="79" spans="2:20">
      <c r="B79" s="90"/>
      <c r="C79" s="90"/>
      <c r="D79" s="90"/>
      <c r="J79" t="s">
        <v>184</v>
      </c>
      <c r="K79" t="s">
        <v>185</v>
      </c>
      <c r="L79" t="s">
        <v>186</v>
      </c>
      <c r="M79" t="s">
        <v>187</v>
      </c>
      <c r="N79" t="s">
        <v>188</v>
      </c>
      <c r="P79" t="str">
        <f t="shared" si="10"/>
        <v/>
      </c>
      <c r="Q79" t="str">
        <f t="shared" si="11"/>
        <v/>
      </c>
      <c r="R79" t="str">
        <f t="shared" si="12"/>
        <v/>
      </c>
      <c r="S79" t="str">
        <f t="shared" si="13"/>
        <v/>
      </c>
      <c r="T79" t="str">
        <f t="shared" si="14"/>
        <v/>
      </c>
    </row>
    <row r="80" spans="2:20">
      <c r="B80" s="90"/>
      <c r="C80" s="90"/>
      <c r="D80" s="90"/>
      <c r="J80" t="str">
        <f>IF(LEN('DATA ENTRY'!F153)=0,"",'DATA ENTRY'!F153)</f>
        <v/>
      </c>
      <c r="K80" t="str">
        <f>IF(LEN('DATA ENTRY'!R153)=0,"",'DATA ENTRY'!R153)</f>
        <v/>
      </c>
      <c r="L80" t="str">
        <f>IF(LEN('DATA ENTRY'!AD153)=0,"",'DATA ENTRY'!AD153)</f>
        <v/>
      </c>
      <c r="M80" t="str">
        <f>IF(LEN('DATA ENTRY'!AP153)=0,"",'DATA ENTRY'!AP153)</f>
        <v/>
      </c>
      <c r="N80" t="str">
        <f>IF(LEN('DATA ENTRY'!BB153)=0,"",'DATA ENTRY'!BB153)</f>
        <v/>
      </c>
      <c r="P80" t="str">
        <f t="shared" si="10"/>
        <v/>
      </c>
      <c r="Q80" t="str">
        <f t="shared" si="11"/>
        <v/>
      </c>
      <c r="R80" t="str">
        <f t="shared" si="12"/>
        <v/>
      </c>
      <c r="S80" t="str">
        <f t="shared" si="13"/>
        <v/>
      </c>
      <c r="T80" t="str">
        <f t="shared" si="14"/>
        <v/>
      </c>
    </row>
    <row r="81" spans="2:20">
      <c r="B81" s="90"/>
      <c r="C81" s="90"/>
      <c r="D81" s="90"/>
      <c r="J81" t="str">
        <f>IF(LEN('DATA ENTRY'!F154)=0,"",'DATA ENTRY'!F154)</f>
        <v/>
      </c>
      <c r="K81" t="str">
        <f>IF(LEN('DATA ENTRY'!R154)=0,"",'DATA ENTRY'!R154)</f>
        <v/>
      </c>
      <c r="L81" t="str">
        <f>IF(LEN('DATA ENTRY'!AD154)=0,"",'DATA ENTRY'!AD154)</f>
        <v/>
      </c>
      <c r="M81" t="str">
        <f>IF(LEN('DATA ENTRY'!AP154)=0,"",'DATA ENTRY'!AP154)</f>
        <v/>
      </c>
      <c r="N81" t="str">
        <f>IF(LEN('DATA ENTRY'!BB154)=0,"",'DATA ENTRY'!BB154)</f>
        <v/>
      </c>
      <c r="P81" t="str">
        <f t="shared" si="10"/>
        <v/>
      </c>
      <c r="Q81" t="str">
        <f t="shared" si="11"/>
        <v/>
      </c>
      <c r="R81" t="str">
        <f t="shared" si="12"/>
        <v/>
      </c>
      <c r="S81" t="str">
        <f t="shared" si="13"/>
        <v/>
      </c>
      <c r="T81" t="str">
        <f t="shared" si="14"/>
        <v/>
      </c>
    </row>
    <row r="82" spans="2:20">
      <c r="B82" s="90"/>
      <c r="C82" s="90"/>
      <c r="D82" s="90"/>
      <c r="J82" t="str">
        <f>IF(LEN('DATA ENTRY'!F155)=0,"",'DATA ENTRY'!F155)</f>
        <v/>
      </c>
      <c r="K82" t="str">
        <f>IF(LEN('DATA ENTRY'!R155)=0,"",'DATA ENTRY'!R155)</f>
        <v/>
      </c>
      <c r="L82" t="str">
        <f>IF(LEN('DATA ENTRY'!AD155)=0,"",'DATA ENTRY'!AD155)</f>
        <v/>
      </c>
      <c r="M82" t="str">
        <f>IF(LEN('DATA ENTRY'!AP155)=0,"",'DATA ENTRY'!AP155)</f>
        <v/>
      </c>
      <c r="N82" t="str">
        <f>IF(LEN('DATA ENTRY'!BB155)=0,"",'DATA ENTRY'!BB155)</f>
        <v/>
      </c>
      <c r="P82" t="str">
        <f t="shared" si="10"/>
        <v/>
      </c>
      <c r="Q82" t="str">
        <f t="shared" si="11"/>
        <v/>
      </c>
      <c r="R82" t="str">
        <f t="shared" si="12"/>
        <v/>
      </c>
      <c r="S82" t="str">
        <f t="shared" si="13"/>
        <v/>
      </c>
      <c r="T82" t="str">
        <f t="shared" si="14"/>
        <v/>
      </c>
    </row>
    <row r="83" spans="2:20">
      <c r="B83" s="90"/>
      <c r="C83" s="90"/>
      <c r="D83" s="90"/>
      <c r="J83" t="str">
        <f>IF(LEN('DATA ENTRY'!F156)=0,"",'DATA ENTRY'!F156)</f>
        <v/>
      </c>
      <c r="K83" t="str">
        <f>IF(LEN('DATA ENTRY'!R156)=0,"",'DATA ENTRY'!R156)</f>
        <v/>
      </c>
      <c r="L83" t="str">
        <f>IF(LEN('DATA ENTRY'!AD156)=0,"",'DATA ENTRY'!AD156)</f>
        <v/>
      </c>
      <c r="M83" t="str">
        <f>IF(LEN('DATA ENTRY'!AP156)=0,"",'DATA ENTRY'!AP156)</f>
        <v/>
      </c>
      <c r="N83" t="str">
        <f>IF(LEN('DATA ENTRY'!BB156)=0,"",'DATA ENTRY'!BB156)</f>
        <v/>
      </c>
      <c r="P83" t="str">
        <f t="shared" si="10"/>
        <v/>
      </c>
      <c r="Q83" t="str">
        <f t="shared" si="11"/>
        <v/>
      </c>
      <c r="R83" t="str">
        <f t="shared" si="12"/>
        <v/>
      </c>
      <c r="S83" t="str">
        <f t="shared" si="13"/>
        <v/>
      </c>
      <c r="T83" t="str">
        <f t="shared" si="14"/>
        <v/>
      </c>
    </row>
    <row r="84" spans="2:20">
      <c r="B84" s="90"/>
      <c r="C84" s="90"/>
      <c r="D84" s="90"/>
      <c r="J84" t="str">
        <f>IF(LEN('DATA ENTRY'!F157)=0,"",'DATA ENTRY'!F157)</f>
        <v/>
      </c>
      <c r="K84" t="str">
        <f>IF(LEN('DATA ENTRY'!R157)=0,"",'DATA ENTRY'!R157)</f>
        <v/>
      </c>
      <c r="L84" t="str">
        <f>IF(LEN('DATA ENTRY'!AD157)=0,"",'DATA ENTRY'!AD157)</f>
        <v/>
      </c>
      <c r="M84" t="str">
        <f>IF(LEN('DATA ENTRY'!AP157)=0,"",'DATA ENTRY'!AP157)</f>
        <v/>
      </c>
      <c r="N84" t="str">
        <f>IF(LEN('DATA ENTRY'!BB157)=0,"",'DATA ENTRY'!BB157)</f>
        <v/>
      </c>
      <c r="P84" t="str">
        <f t="shared" si="10"/>
        <v/>
      </c>
      <c r="Q84" t="str">
        <f t="shared" si="11"/>
        <v/>
      </c>
      <c r="R84" t="str">
        <f t="shared" si="12"/>
        <v/>
      </c>
      <c r="S84" t="str">
        <f t="shared" si="13"/>
        <v/>
      </c>
      <c r="T84" t="str">
        <f t="shared" si="14"/>
        <v/>
      </c>
    </row>
    <row r="85" spans="2:20">
      <c r="B85" s="90"/>
      <c r="C85" s="90"/>
      <c r="D85" s="90"/>
      <c r="J85" t="str">
        <f>IF(LEN('DATA ENTRY'!F158)=0,"",'DATA ENTRY'!F158)</f>
        <v/>
      </c>
      <c r="K85" t="str">
        <f>IF(LEN('DATA ENTRY'!R158)=0,"",'DATA ENTRY'!R158)</f>
        <v/>
      </c>
      <c r="L85" t="str">
        <f>IF(LEN('DATA ENTRY'!AD158)=0,"",'DATA ENTRY'!AD158)</f>
        <v/>
      </c>
      <c r="M85" t="str">
        <f>IF(LEN('DATA ENTRY'!AP158)=0,"",'DATA ENTRY'!AP158)</f>
        <v/>
      </c>
      <c r="N85" t="str">
        <f>IF(LEN('DATA ENTRY'!BB158)=0,"",'DATA ENTRY'!BB158)</f>
        <v/>
      </c>
      <c r="P85" t="str">
        <f t="shared" si="10"/>
        <v/>
      </c>
      <c r="Q85" t="str">
        <f t="shared" si="11"/>
        <v/>
      </c>
      <c r="R85" t="str">
        <f t="shared" si="12"/>
        <v/>
      </c>
      <c r="S85" t="str">
        <f t="shared" si="13"/>
        <v/>
      </c>
      <c r="T85" t="str">
        <f t="shared" si="14"/>
        <v/>
      </c>
    </row>
    <row r="86" spans="2:20">
      <c r="B86" s="90"/>
      <c r="C86" s="90"/>
      <c r="D86" s="90"/>
      <c r="J86" t="str">
        <f>IF(LEN('DATA ENTRY'!F159)=0,"",'DATA ENTRY'!F159)</f>
        <v/>
      </c>
      <c r="K86" t="str">
        <f>IF(LEN('DATA ENTRY'!R159)=0,"",'DATA ENTRY'!R159)</f>
        <v/>
      </c>
      <c r="L86" t="str">
        <f>IF(LEN('DATA ENTRY'!AD159)=0,"",'DATA ENTRY'!AD159)</f>
        <v/>
      </c>
      <c r="M86" t="str">
        <f>IF(LEN('DATA ENTRY'!AP159)=0,"",'DATA ENTRY'!AP159)</f>
        <v/>
      </c>
      <c r="N86" t="str">
        <f>IF(LEN('DATA ENTRY'!BB159)=0,"",'DATA ENTRY'!BB159)</f>
        <v/>
      </c>
      <c r="P86" t="str">
        <f t="shared" ref="P86:P107" si="37">IF(J86=0,0,IF(J86=1,0,IF(J86=2,1,IF(J86=3,1,""))))</f>
        <v/>
      </c>
      <c r="Q86" t="str">
        <f t="shared" ref="Q86:Q107" si="38">IF(K86=0,0,IF(K86=1,0,IF(K86=2,1,IF(K86=3,1,""))))</f>
        <v/>
      </c>
      <c r="R86" t="str">
        <f t="shared" ref="R86:R107" si="39">IF(L86=0,0,IF(L86=1,0,IF(L86=2,1,IF(L86=3,1,""))))</f>
        <v/>
      </c>
      <c r="S86" t="str">
        <f t="shared" ref="S86:S107" si="40">IF(M86=0,0,IF(M86=1,0,IF(M86=2,1,IF(M86=3,1,""))))</f>
        <v/>
      </c>
      <c r="T86" t="str">
        <f t="shared" ref="T86:T107" si="41">IF(N86=0,0,IF(N86=1,0,IF(N86=2,1,IF(N86=3,1,""))))</f>
        <v/>
      </c>
    </row>
    <row r="87" spans="2:20">
      <c r="B87" s="90"/>
      <c r="C87" s="90"/>
      <c r="D87" s="90"/>
      <c r="J87" t="str">
        <f>IF(LEN('DATA ENTRY'!F160)=0,"",'DATA ENTRY'!F160)</f>
        <v/>
      </c>
      <c r="K87" t="str">
        <f>IF(LEN('DATA ENTRY'!R160)=0,"",'DATA ENTRY'!R160)</f>
        <v/>
      </c>
      <c r="L87" t="str">
        <f>IF(LEN('DATA ENTRY'!AD160)=0,"",'DATA ENTRY'!AD160)</f>
        <v/>
      </c>
      <c r="M87" t="str">
        <f>IF(LEN('DATA ENTRY'!AP160)=0,"",'DATA ENTRY'!AP160)</f>
        <v/>
      </c>
      <c r="N87" t="str">
        <f>IF(LEN('DATA ENTRY'!BB160)=0,"",'DATA ENTRY'!BB160)</f>
        <v/>
      </c>
      <c r="P87" t="str">
        <f t="shared" ref="P87" si="42">IF(J87=0,0,IF(J87=1,0,IF(J87=2,1,IF(J87=3,1,""))))</f>
        <v/>
      </c>
      <c r="Q87" t="str">
        <f t="shared" ref="Q87" si="43">IF(K87=0,0,IF(K87=1,0,IF(K87=2,1,IF(K87=3,1,""))))</f>
        <v/>
      </c>
      <c r="R87" t="str">
        <f t="shared" ref="R87" si="44">IF(L87=0,0,IF(L87=1,0,IF(L87=2,1,IF(L87=3,1,""))))</f>
        <v/>
      </c>
      <c r="S87" t="str">
        <f t="shared" ref="S87" si="45">IF(M87=0,0,IF(M87=1,0,IF(M87=2,1,IF(M87=3,1,""))))</f>
        <v/>
      </c>
      <c r="T87" t="str">
        <f t="shared" ref="T87" si="46">IF(N87=0,0,IF(N87=1,0,IF(N87=2,1,IF(N87=3,1,""))))</f>
        <v/>
      </c>
    </row>
    <row r="88" spans="2:20">
      <c r="B88" s="90"/>
      <c r="C88" s="90"/>
      <c r="D88" s="90"/>
      <c r="J88" t="s">
        <v>203</v>
      </c>
      <c r="K88"/>
      <c r="L88"/>
      <c r="M88"/>
      <c r="N88"/>
      <c r="P88" t="str">
        <f t="shared" si="37"/>
        <v/>
      </c>
    </row>
    <row r="89" spans="2:20">
      <c r="B89" s="90"/>
      <c r="C89" s="90"/>
      <c r="D89" s="90"/>
      <c r="J89" t="s">
        <v>184</v>
      </c>
      <c r="K89" t="s">
        <v>185</v>
      </c>
      <c r="L89" t="s">
        <v>186</v>
      </c>
      <c r="M89" t="s">
        <v>187</v>
      </c>
      <c r="N89" t="s">
        <v>188</v>
      </c>
      <c r="P89" t="str">
        <f t="shared" si="37"/>
        <v/>
      </c>
      <c r="Q89" t="str">
        <f t="shared" si="38"/>
        <v/>
      </c>
      <c r="R89" t="str">
        <f t="shared" si="39"/>
        <v/>
      </c>
      <c r="S89" t="str">
        <f t="shared" si="40"/>
        <v/>
      </c>
      <c r="T89" t="str">
        <f t="shared" si="41"/>
        <v/>
      </c>
    </row>
    <row r="90" spans="2:20">
      <c r="B90" s="90"/>
      <c r="C90" s="90"/>
      <c r="D90" s="90"/>
      <c r="J90" t="str">
        <f>IF(LEN('DATA ENTRY'!F174)=0,"",'DATA ENTRY'!F174)</f>
        <v/>
      </c>
      <c r="K90" t="str">
        <f>IF(LEN('DATA ENTRY'!R174)=0,"",'DATA ENTRY'!R174)</f>
        <v/>
      </c>
      <c r="L90" t="str">
        <f>IF(LEN('DATA ENTRY'!AD174)=0,"",'DATA ENTRY'!AD174)</f>
        <v/>
      </c>
      <c r="M90" t="str">
        <f>IF(LEN('DATA ENTRY'!AP174)=0,"",'DATA ENTRY'!AP174)</f>
        <v/>
      </c>
      <c r="N90" t="str">
        <f>IF(LEN('DATA ENTRY'!BB174)=0,"",'DATA ENTRY'!BB174)</f>
        <v/>
      </c>
      <c r="P90" t="str">
        <f t="shared" si="37"/>
        <v/>
      </c>
      <c r="Q90" t="str">
        <f t="shared" si="38"/>
        <v/>
      </c>
      <c r="R90" t="str">
        <f t="shared" si="39"/>
        <v/>
      </c>
      <c r="S90" t="str">
        <f t="shared" si="40"/>
        <v/>
      </c>
      <c r="T90" t="str">
        <f t="shared" si="41"/>
        <v/>
      </c>
    </row>
    <row r="91" spans="2:20">
      <c r="B91" s="90"/>
      <c r="C91" s="90"/>
      <c r="D91" s="90"/>
      <c r="J91" t="str">
        <f>IF(LEN('DATA ENTRY'!F175)=0,"",'DATA ENTRY'!F175)</f>
        <v/>
      </c>
      <c r="K91" t="str">
        <f>IF(LEN('DATA ENTRY'!R175)=0,"",'DATA ENTRY'!R175)</f>
        <v/>
      </c>
      <c r="L91" t="str">
        <f>IF(LEN('DATA ENTRY'!AD175)=0,"",'DATA ENTRY'!AD175)</f>
        <v/>
      </c>
      <c r="M91" t="str">
        <f>IF(LEN('DATA ENTRY'!AP175)=0,"",'DATA ENTRY'!AP175)</f>
        <v/>
      </c>
      <c r="N91" t="str">
        <f>IF(LEN('DATA ENTRY'!BB175)=0,"",'DATA ENTRY'!BB175)</f>
        <v/>
      </c>
      <c r="P91" t="str">
        <f t="shared" si="37"/>
        <v/>
      </c>
      <c r="Q91" t="str">
        <f t="shared" si="38"/>
        <v/>
      </c>
      <c r="R91" t="str">
        <f t="shared" si="39"/>
        <v/>
      </c>
      <c r="S91" t="str">
        <f t="shared" si="40"/>
        <v/>
      </c>
      <c r="T91" t="str">
        <f t="shared" si="41"/>
        <v/>
      </c>
    </row>
    <row r="92" spans="2:20">
      <c r="B92" s="90"/>
      <c r="C92" s="90"/>
      <c r="D92" s="90"/>
      <c r="J92" t="str">
        <f>IF(LEN('DATA ENTRY'!F176)=0,"",'DATA ENTRY'!F176)</f>
        <v/>
      </c>
      <c r="K92" t="str">
        <f>IF(LEN('DATA ENTRY'!R176)=0,"",'DATA ENTRY'!R176)</f>
        <v/>
      </c>
      <c r="L92" t="str">
        <f>IF(LEN('DATA ENTRY'!AD176)=0,"",'DATA ENTRY'!AD176)</f>
        <v/>
      </c>
      <c r="M92" t="str">
        <f>IF(LEN('DATA ENTRY'!AP176)=0,"",'DATA ENTRY'!AP176)</f>
        <v/>
      </c>
      <c r="N92" t="str">
        <f>IF(LEN('DATA ENTRY'!BB176)=0,"",'DATA ENTRY'!BB176)</f>
        <v/>
      </c>
      <c r="P92" t="str">
        <f t="shared" si="37"/>
        <v/>
      </c>
      <c r="Q92" t="str">
        <f t="shared" si="38"/>
        <v/>
      </c>
      <c r="R92" t="str">
        <f t="shared" si="39"/>
        <v/>
      </c>
      <c r="S92" t="str">
        <f t="shared" si="40"/>
        <v/>
      </c>
      <c r="T92" t="str">
        <f t="shared" si="41"/>
        <v/>
      </c>
    </row>
    <row r="93" spans="2:20">
      <c r="B93" s="90"/>
      <c r="C93" s="90"/>
      <c r="D93" s="90"/>
      <c r="J93" t="str">
        <f>IF(LEN('DATA ENTRY'!F177)=0,"",'DATA ENTRY'!F177)</f>
        <v/>
      </c>
      <c r="K93" t="str">
        <f>IF(LEN('DATA ENTRY'!R177)=0,"",'DATA ENTRY'!R177)</f>
        <v/>
      </c>
      <c r="L93" t="str">
        <f>IF(LEN('DATA ENTRY'!AD177)=0,"",'DATA ENTRY'!AD177)</f>
        <v/>
      </c>
      <c r="M93" t="str">
        <f>IF(LEN('DATA ENTRY'!AP177)=0,"",'DATA ENTRY'!AP177)</f>
        <v/>
      </c>
      <c r="N93" t="str">
        <f>IF(LEN('DATA ENTRY'!BB177)=0,"",'DATA ENTRY'!BB177)</f>
        <v/>
      </c>
      <c r="P93" t="str">
        <f t="shared" si="37"/>
        <v/>
      </c>
      <c r="Q93" t="str">
        <f t="shared" si="38"/>
        <v/>
      </c>
      <c r="R93" t="str">
        <f t="shared" si="39"/>
        <v/>
      </c>
      <c r="S93" t="str">
        <f t="shared" si="40"/>
        <v/>
      </c>
      <c r="T93" t="str">
        <f t="shared" si="41"/>
        <v/>
      </c>
    </row>
    <row r="94" spans="2:20">
      <c r="B94" s="90"/>
      <c r="C94" s="90"/>
      <c r="D94" s="90"/>
      <c r="J94" t="str">
        <f>IF(LEN('DATA ENTRY'!F178)=0,"",'DATA ENTRY'!F178)</f>
        <v/>
      </c>
      <c r="K94" t="str">
        <f>IF(LEN('DATA ENTRY'!R178)=0,"",'DATA ENTRY'!R178)</f>
        <v/>
      </c>
      <c r="L94" t="str">
        <f>IF(LEN('DATA ENTRY'!AD178)=0,"",'DATA ENTRY'!AD178)</f>
        <v/>
      </c>
      <c r="M94" t="str">
        <f>IF(LEN('DATA ENTRY'!AP178)=0,"",'DATA ENTRY'!AP178)</f>
        <v/>
      </c>
      <c r="N94" t="str">
        <f>IF(LEN('DATA ENTRY'!BB178)=0,"",'DATA ENTRY'!BB178)</f>
        <v/>
      </c>
      <c r="P94" t="str">
        <f t="shared" si="37"/>
        <v/>
      </c>
      <c r="Q94" t="str">
        <f t="shared" si="38"/>
        <v/>
      </c>
      <c r="R94" t="str">
        <f t="shared" si="39"/>
        <v/>
      </c>
      <c r="S94" t="str">
        <f t="shared" si="40"/>
        <v/>
      </c>
      <c r="T94" t="str">
        <f t="shared" si="41"/>
        <v/>
      </c>
    </row>
    <row r="95" spans="2:20">
      <c r="B95" s="90"/>
      <c r="C95" s="90"/>
      <c r="D95" s="90"/>
      <c r="J95" t="str">
        <f>IF(LEN('DATA ENTRY'!F179)=0,"",'DATA ENTRY'!F179)</f>
        <v/>
      </c>
      <c r="K95" t="str">
        <f>IF(LEN('DATA ENTRY'!R179)=0,"",'DATA ENTRY'!R179)</f>
        <v/>
      </c>
      <c r="L95" t="str">
        <f>IF(LEN('DATA ENTRY'!AD179)=0,"",'DATA ENTRY'!AD179)</f>
        <v/>
      </c>
      <c r="M95" t="str">
        <f>IF(LEN('DATA ENTRY'!AP179)=0,"",'DATA ENTRY'!AP179)</f>
        <v/>
      </c>
      <c r="N95" t="str">
        <f>IF(LEN('DATA ENTRY'!BB179)=0,"",'DATA ENTRY'!BB179)</f>
        <v/>
      </c>
      <c r="P95" t="str">
        <f t="shared" si="37"/>
        <v/>
      </c>
      <c r="Q95" t="str">
        <f t="shared" si="38"/>
        <v/>
      </c>
      <c r="R95" t="str">
        <f t="shared" si="39"/>
        <v/>
      </c>
      <c r="S95" t="str">
        <f t="shared" si="40"/>
        <v/>
      </c>
      <c r="T95" t="str">
        <f t="shared" si="41"/>
        <v/>
      </c>
    </row>
    <row r="96" spans="2:20">
      <c r="B96" s="90"/>
      <c r="C96" s="90"/>
      <c r="D96" s="90"/>
      <c r="J96" t="str">
        <f>IF(LEN('DATA ENTRY'!F180)=0,"",'DATA ENTRY'!F180)</f>
        <v/>
      </c>
      <c r="K96" t="str">
        <f>IF(LEN('DATA ENTRY'!R180)=0,"",'DATA ENTRY'!R180)</f>
        <v/>
      </c>
      <c r="L96" t="str">
        <f>IF(LEN('DATA ENTRY'!AD180)=0,"",'DATA ENTRY'!AD180)</f>
        <v/>
      </c>
      <c r="M96" t="str">
        <f>IF(LEN('DATA ENTRY'!AP180)=0,"",'DATA ENTRY'!AP180)</f>
        <v/>
      </c>
      <c r="N96" t="str">
        <f>IF(LEN('DATA ENTRY'!BB180)=0,"",'DATA ENTRY'!BB180)</f>
        <v/>
      </c>
      <c r="P96" t="str">
        <f t="shared" si="37"/>
        <v/>
      </c>
      <c r="Q96" t="str">
        <f t="shared" si="38"/>
        <v/>
      </c>
      <c r="R96" t="str">
        <f t="shared" si="39"/>
        <v/>
      </c>
      <c r="S96" t="str">
        <f t="shared" si="40"/>
        <v/>
      </c>
      <c r="T96" t="str">
        <f t="shared" si="41"/>
        <v/>
      </c>
    </row>
    <row r="97" spans="2:20">
      <c r="B97" s="90"/>
      <c r="C97" s="90"/>
      <c r="D97" s="90"/>
      <c r="J97" t="str">
        <f>IF(LEN('DATA ENTRY'!F181)=0,"",'DATA ENTRY'!F181)</f>
        <v/>
      </c>
      <c r="K97" t="str">
        <f>IF(LEN('DATA ENTRY'!R181)=0,"",'DATA ENTRY'!R181)</f>
        <v/>
      </c>
      <c r="L97" t="str">
        <f>IF(LEN('DATA ENTRY'!AD181)=0,"",'DATA ENTRY'!AD181)</f>
        <v/>
      </c>
      <c r="M97" t="str">
        <f>IF(LEN('DATA ENTRY'!AP181)=0,"",'DATA ENTRY'!AP181)</f>
        <v/>
      </c>
      <c r="N97" t="str">
        <f>IF(LEN('DATA ENTRY'!BB181)=0,"",'DATA ENTRY'!BB181)</f>
        <v/>
      </c>
      <c r="P97" t="str">
        <f t="shared" ref="P97" si="47">IF(J97=0,0,IF(J97=1,0,IF(J97=2,1,IF(J97=3,1,""))))</f>
        <v/>
      </c>
      <c r="Q97" t="str">
        <f t="shared" ref="Q97" si="48">IF(K97=0,0,IF(K97=1,0,IF(K97=2,1,IF(K97=3,1,""))))</f>
        <v/>
      </c>
      <c r="R97" t="str">
        <f t="shared" ref="R97" si="49">IF(L97=0,0,IF(L97=1,0,IF(L97=2,1,IF(L97=3,1,""))))</f>
        <v/>
      </c>
      <c r="S97" t="str">
        <f t="shared" ref="S97" si="50">IF(M97=0,0,IF(M97=1,0,IF(M97=2,1,IF(M97=3,1,""))))</f>
        <v/>
      </c>
      <c r="T97" t="str">
        <f t="shared" ref="T97" si="51">IF(N97=0,0,IF(N97=1,0,IF(N97=2,1,IF(N97=3,1,""))))</f>
        <v/>
      </c>
    </row>
    <row r="98" spans="2:20">
      <c r="B98" s="90"/>
      <c r="C98" s="90"/>
      <c r="D98" s="90"/>
      <c r="J98" t="s">
        <v>204</v>
      </c>
      <c r="K98"/>
      <c r="L98"/>
      <c r="M98"/>
      <c r="N98"/>
      <c r="P98" t="str">
        <f t="shared" si="37"/>
        <v/>
      </c>
    </row>
    <row r="99" spans="2:20">
      <c r="B99" s="90"/>
      <c r="C99" s="90"/>
      <c r="D99" s="90"/>
      <c r="J99" t="s">
        <v>184</v>
      </c>
      <c r="K99" t="s">
        <v>185</v>
      </c>
      <c r="L99" t="s">
        <v>186</v>
      </c>
      <c r="M99" t="s">
        <v>187</v>
      </c>
      <c r="N99" t="s">
        <v>188</v>
      </c>
      <c r="P99" t="str">
        <f t="shared" si="37"/>
        <v/>
      </c>
      <c r="Q99" t="str">
        <f t="shared" si="38"/>
        <v/>
      </c>
      <c r="R99" t="str">
        <f t="shared" si="39"/>
        <v/>
      </c>
      <c r="S99" t="str">
        <f t="shared" si="40"/>
        <v/>
      </c>
      <c r="T99" t="str">
        <f t="shared" si="41"/>
        <v/>
      </c>
    </row>
    <row r="100" spans="2:20">
      <c r="B100" s="90"/>
      <c r="C100" s="90"/>
      <c r="D100" s="90"/>
      <c r="J100" t="str">
        <f>IF(LEN('DATA ENTRY'!F195)=0,"",'DATA ENTRY'!F195)</f>
        <v/>
      </c>
      <c r="K100" t="str">
        <f>IF(LEN('DATA ENTRY'!R195)=0,"",'DATA ENTRY'!R195)</f>
        <v/>
      </c>
      <c r="L100" t="str">
        <f>IF(LEN('DATA ENTRY'!AD195)=0,"",'DATA ENTRY'!AD195)</f>
        <v/>
      </c>
      <c r="M100" t="str">
        <f>IF(LEN('DATA ENTRY'!AP195)=0,"",'DATA ENTRY'!AP195)</f>
        <v/>
      </c>
      <c r="N100" t="str">
        <f>IF(LEN('DATA ENTRY'!BB195)=0,"",'DATA ENTRY'!BB195)</f>
        <v/>
      </c>
      <c r="P100" t="str">
        <f t="shared" si="37"/>
        <v/>
      </c>
      <c r="Q100" t="str">
        <f t="shared" si="38"/>
        <v/>
      </c>
      <c r="R100" t="str">
        <f t="shared" si="39"/>
        <v/>
      </c>
      <c r="S100" t="str">
        <f t="shared" si="40"/>
        <v/>
      </c>
      <c r="T100" t="str">
        <f t="shared" si="41"/>
        <v/>
      </c>
    </row>
    <row r="101" spans="2:20">
      <c r="B101" s="90"/>
      <c r="C101" s="90"/>
      <c r="D101" s="90"/>
      <c r="J101" t="str">
        <f>IF(LEN('DATA ENTRY'!F196)=0,"",'DATA ENTRY'!F196)</f>
        <v/>
      </c>
      <c r="K101" t="str">
        <f>IF(LEN('DATA ENTRY'!R196)=0,"",'DATA ENTRY'!R196)</f>
        <v/>
      </c>
      <c r="L101" t="str">
        <f>IF(LEN('DATA ENTRY'!AD196)=0,"",'DATA ENTRY'!AD196)</f>
        <v/>
      </c>
      <c r="M101" t="str">
        <f>IF(LEN('DATA ENTRY'!AP196)=0,"",'DATA ENTRY'!AP196)</f>
        <v/>
      </c>
      <c r="N101" t="str">
        <f>IF(LEN('DATA ENTRY'!BB196)=0,"",'DATA ENTRY'!BB196)</f>
        <v/>
      </c>
      <c r="P101" t="str">
        <f t="shared" si="37"/>
        <v/>
      </c>
      <c r="Q101" t="str">
        <f t="shared" si="38"/>
        <v/>
      </c>
      <c r="R101" t="str">
        <f t="shared" si="39"/>
        <v/>
      </c>
      <c r="S101" t="str">
        <f t="shared" si="40"/>
        <v/>
      </c>
      <c r="T101" t="str">
        <f t="shared" si="41"/>
        <v/>
      </c>
    </row>
    <row r="102" spans="2:20">
      <c r="B102" s="90"/>
      <c r="C102" s="90"/>
      <c r="D102" s="90"/>
      <c r="J102" t="str">
        <f>IF(LEN('DATA ENTRY'!F197)=0,"",'DATA ENTRY'!F197)</f>
        <v/>
      </c>
      <c r="K102" t="str">
        <f>IF(LEN('DATA ENTRY'!R197)=0,"",'DATA ENTRY'!R197)</f>
        <v/>
      </c>
      <c r="L102" t="str">
        <f>IF(LEN('DATA ENTRY'!AD197)=0,"",'DATA ENTRY'!AD197)</f>
        <v/>
      </c>
      <c r="M102" t="str">
        <f>IF(LEN('DATA ENTRY'!AP197)=0,"",'DATA ENTRY'!AP197)</f>
        <v/>
      </c>
      <c r="N102" t="str">
        <f>IF(LEN('DATA ENTRY'!BB197)=0,"",'DATA ENTRY'!BB197)</f>
        <v/>
      </c>
      <c r="P102" t="str">
        <f t="shared" si="37"/>
        <v/>
      </c>
      <c r="Q102" t="str">
        <f t="shared" si="38"/>
        <v/>
      </c>
      <c r="R102" t="str">
        <f t="shared" si="39"/>
        <v/>
      </c>
      <c r="S102" t="str">
        <f t="shared" si="40"/>
        <v/>
      </c>
      <c r="T102" t="str">
        <f t="shared" si="41"/>
        <v/>
      </c>
    </row>
    <row r="103" spans="2:20">
      <c r="B103" s="90"/>
      <c r="C103" s="90"/>
      <c r="D103" s="90"/>
      <c r="J103" t="str">
        <f>IF(LEN('DATA ENTRY'!F198)=0,"",'DATA ENTRY'!F198)</f>
        <v/>
      </c>
      <c r="K103" t="str">
        <f>IF(LEN('DATA ENTRY'!R198)=0,"",'DATA ENTRY'!R198)</f>
        <v/>
      </c>
      <c r="L103" t="str">
        <f>IF(LEN('DATA ENTRY'!AD198)=0,"",'DATA ENTRY'!AD198)</f>
        <v/>
      </c>
      <c r="M103" t="str">
        <f>IF(LEN('DATA ENTRY'!AP198)=0,"",'DATA ENTRY'!AP198)</f>
        <v/>
      </c>
      <c r="N103" t="str">
        <f>IF(LEN('DATA ENTRY'!BB198)=0,"",'DATA ENTRY'!BB198)</f>
        <v/>
      </c>
      <c r="P103" t="str">
        <f t="shared" si="37"/>
        <v/>
      </c>
      <c r="Q103" t="str">
        <f t="shared" si="38"/>
        <v/>
      </c>
      <c r="R103" t="str">
        <f t="shared" si="39"/>
        <v/>
      </c>
      <c r="S103" t="str">
        <f t="shared" si="40"/>
        <v/>
      </c>
      <c r="T103" t="str">
        <f t="shared" si="41"/>
        <v/>
      </c>
    </row>
    <row r="104" spans="2:20">
      <c r="B104" s="90"/>
      <c r="C104" s="90"/>
      <c r="D104" s="90"/>
      <c r="J104" t="str">
        <f>IF(LEN('DATA ENTRY'!F199)=0,"",'DATA ENTRY'!F199)</f>
        <v/>
      </c>
      <c r="K104" t="str">
        <f>IF(LEN('DATA ENTRY'!R199)=0,"",'DATA ENTRY'!R199)</f>
        <v/>
      </c>
      <c r="L104" t="str">
        <f>IF(LEN('DATA ENTRY'!AD199)=0,"",'DATA ENTRY'!AD199)</f>
        <v/>
      </c>
      <c r="M104" t="str">
        <f>IF(LEN('DATA ENTRY'!AP199)=0,"",'DATA ENTRY'!AP199)</f>
        <v/>
      </c>
      <c r="N104" t="str">
        <f>IF(LEN('DATA ENTRY'!BB199)=0,"",'DATA ENTRY'!BB199)</f>
        <v/>
      </c>
      <c r="P104" t="str">
        <f t="shared" si="37"/>
        <v/>
      </c>
      <c r="Q104" t="str">
        <f t="shared" si="38"/>
        <v/>
      </c>
      <c r="R104" t="str">
        <f t="shared" si="39"/>
        <v/>
      </c>
      <c r="S104" t="str">
        <f t="shared" si="40"/>
        <v/>
      </c>
      <c r="T104" t="str">
        <f t="shared" si="41"/>
        <v/>
      </c>
    </row>
    <row r="105" spans="2:20">
      <c r="B105" s="90"/>
      <c r="C105" s="90"/>
      <c r="D105" s="90"/>
      <c r="J105" t="str">
        <f>IF(LEN('DATA ENTRY'!F200)=0,"",'DATA ENTRY'!F200)</f>
        <v/>
      </c>
      <c r="K105" t="str">
        <f>IF(LEN('DATA ENTRY'!R200)=0,"",'DATA ENTRY'!R200)</f>
        <v/>
      </c>
      <c r="L105" t="str">
        <f>IF(LEN('DATA ENTRY'!AD200)=0,"",'DATA ENTRY'!AD200)</f>
        <v/>
      </c>
      <c r="M105" t="str">
        <f>IF(LEN('DATA ENTRY'!AP200)=0,"",'DATA ENTRY'!AP200)</f>
        <v/>
      </c>
      <c r="N105" t="str">
        <f>IF(LEN('DATA ENTRY'!BB200)=0,"",'DATA ENTRY'!BB200)</f>
        <v/>
      </c>
      <c r="P105" t="str">
        <f t="shared" si="37"/>
        <v/>
      </c>
      <c r="Q105" t="str">
        <f t="shared" si="38"/>
        <v/>
      </c>
      <c r="R105" t="str">
        <f t="shared" si="39"/>
        <v/>
      </c>
      <c r="S105" t="str">
        <f t="shared" si="40"/>
        <v/>
      </c>
      <c r="T105" t="str">
        <f t="shared" si="41"/>
        <v/>
      </c>
    </row>
    <row r="106" spans="2:20">
      <c r="B106" s="90"/>
      <c r="C106" s="90"/>
      <c r="D106" s="90"/>
      <c r="J106" t="str">
        <f>IF(LEN('DATA ENTRY'!F201)=0,"",'DATA ENTRY'!F201)</f>
        <v/>
      </c>
      <c r="K106" t="str">
        <f>IF(LEN('DATA ENTRY'!R201)=0,"",'DATA ENTRY'!R201)</f>
        <v/>
      </c>
      <c r="L106" t="str">
        <f>IF(LEN('DATA ENTRY'!AD201)=0,"",'DATA ENTRY'!AD201)</f>
        <v/>
      </c>
      <c r="M106" t="str">
        <f>IF(LEN('DATA ENTRY'!AP201)=0,"",'DATA ENTRY'!AP201)</f>
        <v/>
      </c>
      <c r="N106" t="str">
        <f>IF(LEN('DATA ENTRY'!BB201)=0,"",'DATA ENTRY'!BB201)</f>
        <v/>
      </c>
      <c r="P106" t="str">
        <f t="shared" si="37"/>
        <v/>
      </c>
      <c r="Q106" t="str">
        <f t="shared" si="38"/>
        <v/>
      </c>
      <c r="R106" t="str">
        <f t="shared" si="39"/>
        <v/>
      </c>
      <c r="S106" t="str">
        <f t="shared" si="40"/>
        <v/>
      </c>
      <c r="T106" t="str">
        <f t="shared" si="41"/>
        <v/>
      </c>
    </row>
    <row r="107" spans="2:20">
      <c r="B107" s="90"/>
      <c r="C107" s="90"/>
      <c r="D107" s="90"/>
      <c r="J107" t="str">
        <f>IF(LEN('DATA ENTRY'!F202)=0,"",'DATA ENTRY'!F202)</f>
        <v/>
      </c>
      <c r="K107" t="str">
        <f>IF(LEN('DATA ENTRY'!R202)=0,"",'DATA ENTRY'!R202)</f>
        <v/>
      </c>
      <c r="L107" t="str">
        <f>IF(LEN('DATA ENTRY'!AD202)=0,"",'DATA ENTRY'!AD202)</f>
        <v/>
      </c>
      <c r="M107" t="str">
        <f>IF(LEN('DATA ENTRY'!AP202)=0,"",'DATA ENTRY'!AP202)</f>
        <v/>
      </c>
      <c r="N107" t="str">
        <f>IF(LEN('DATA ENTRY'!BB202)=0,"",'DATA ENTRY'!BB202)</f>
        <v/>
      </c>
      <c r="P107" t="str">
        <f t="shared" si="37"/>
        <v/>
      </c>
      <c r="Q107" t="str">
        <f t="shared" si="38"/>
        <v/>
      </c>
      <c r="R107" t="str">
        <f t="shared" si="39"/>
        <v/>
      </c>
      <c r="S107" t="str">
        <f t="shared" si="40"/>
        <v/>
      </c>
      <c r="T107" t="str">
        <f t="shared" si="41"/>
        <v/>
      </c>
    </row>
    <row r="108" spans="2:20">
      <c r="B108" s="90"/>
      <c r="C108" s="90"/>
      <c r="D108" s="90"/>
    </row>
    <row r="109" spans="2:20">
      <c r="B109" s="90"/>
      <c r="C109" s="90"/>
      <c r="D109" s="90"/>
    </row>
    <row r="110" spans="2:20">
      <c r="B110" s="90"/>
      <c r="C110" s="90"/>
      <c r="D110" s="90"/>
    </row>
    <row r="111" spans="2:20">
      <c r="B111" s="90"/>
      <c r="C111" s="90"/>
      <c r="D111" s="90"/>
    </row>
    <row r="112" spans="2:20">
      <c r="B112" s="90"/>
      <c r="C112" s="90"/>
      <c r="D112" s="90"/>
    </row>
    <row r="113" spans="2:4">
      <c r="B113" s="90"/>
      <c r="C113" s="90"/>
      <c r="D113" s="90"/>
    </row>
    <row r="114" spans="2:4">
      <c r="B114" s="90"/>
      <c r="C114" s="90"/>
      <c r="D114" s="90"/>
    </row>
    <row r="115" spans="2:4">
      <c r="B115" s="90"/>
      <c r="C115" s="90"/>
      <c r="D115" s="90"/>
    </row>
    <row r="116" spans="2:4">
      <c r="B116" s="90"/>
      <c r="C116" s="90"/>
      <c r="D116" s="90"/>
    </row>
    <row r="117" spans="2:4">
      <c r="B117" s="90"/>
      <c r="C117" s="90"/>
      <c r="D117" s="90"/>
    </row>
    <row r="118" spans="2:4">
      <c r="B118" s="90"/>
      <c r="C118" s="90"/>
      <c r="D118" s="90"/>
    </row>
    <row r="119" spans="2:4">
      <c r="B119" s="90"/>
      <c r="C119" s="90"/>
      <c r="D119" s="90"/>
    </row>
    <row r="120" spans="2:4">
      <c r="B120" s="90"/>
      <c r="C120" s="90"/>
      <c r="D120" s="90"/>
    </row>
    <row r="121" spans="2:4">
      <c r="B121" s="90"/>
      <c r="C121" s="90"/>
      <c r="D121" s="90"/>
    </row>
    <row r="122" spans="2:4">
      <c r="B122" s="90"/>
      <c r="C122" s="90"/>
      <c r="D122" s="90"/>
    </row>
    <row r="123" spans="2:4">
      <c r="B123" s="90"/>
      <c r="C123" s="90"/>
      <c r="D123" s="90"/>
    </row>
    <row r="124" spans="2:4">
      <c r="B124" s="90"/>
      <c r="C124" s="90"/>
      <c r="D124" s="90"/>
    </row>
    <row r="125" spans="2:4">
      <c r="B125" s="90"/>
      <c r="C125" s="90"/>
      <c r="D125" s="90"/>
    </row>
    <row r="126" spans="2:4">
      <c r="B126" s="90"/>
      <c r="C126" s="90"/>
      <c r="D126" s="90"/>
    </row>
    <row r="127" spans="2:4">
      <c r="B127" s="90"/>
      <c r="C127" s="90"/>
      <c r="D127" s="90"/>
    </row>
    <row r="128" spans="2:4">
      <c r="B128" s="90"/>
      <c r="C128" s="90"/>
      <c r="D128" s="90"/>
    </row>
    <row r="129" spans="2:4">
      <c r="B129" s="90"/>
      <c r="C129" s="90"/>
      <c r="D129" s="90"/>
    </row>
    <row r="130" spans="2:4">
      <c r="B130" s="90"/>
      <c r="C130" s="90"/>
      <c r="D130" s="90"/>
    </row>
    <row r="131" spans="2:4">
      <c r="B131" s="90"/>
      <c r="C131" s="90"/>
      <c r="D131" s="90"/>
    </row>
    <row r="132" spans="2:4">
      <c r="B132" s="90"/>
      <c r="C132" s="90"/>
      <c r="D132" s="90"/>
    </row>
    <row r="133" spans="2:4">
      <c r="B133" s="90"/>
      <c r="C133" s="90"/>
      <c r="D133" s="90"/>
    </row>
    <row r="134" spans="2:4">
      <c r="B134" s="90"/>
      <c r="C134" s="90"/>
      <c r="D134" s="90"/>
    </row>
    <row r="135" spans="2:4">
      <c r="B135" s="90"/>
      <c r="C135" s="90"/>
      <c r="D135" s="90"/>
    </row>
    <row r="136" spans="2:4">
      <c r="B136" s="90"/>
      <c r="C136" s="90"/>
      <c r="D136" s="90"/>
    </row>
    <row r="137" spans="2:4">
      <c r="B137" s="90"/>
      <c r="C137" s="90"/>
      <c r="D137" s="90"/>
    </row>
    <row r="138" spans="2:4">
      <c r="B138" s="90"/>
      <c r="C138" s="90"/>
      <c r="D138" s="90"/>
    </row>
    <row r="139" spans="2:4">
      <c r="B139" s="90"/>
      <c r="C139" s="90"/>
      <c r="D139" s="90"/>
    </row>
    <row r="140" spans="2:4">
      <c r="B140" s="90"/>
      <c r="C140" s="90"/>
      <c r="D140" s="90"/>
    </row>
    <row r="141" spans="2:4">
      <c r="B141" s="90"/>
      <c r="C141" s="90"/>
      <c r="D141" s="90"/>
    </row>
    <row r="142" spans="2:4">
      <c r="B142" s="90"/>
      <c r="C142" s="90"/>
      <c r="D142" s="90"/>
    </row>
    <row r="143" spans="2:4">
      <c r="B143" s="90"/>
      <c r="C143" s="90"/>
      <c r="D143" s="90"/>
    </row>
    <row r="144" spans="2:4">
      <c r="B144" s="90"/>
      <c r="C144" s="90"/>
      <c r="D144" s="90"/>
    </row>
    <row r="145" spans="2:4">
      <c r="B145" s="90"/>
      <c r="C145" s="90"/>
      <c r="D145" s="90"/>
    </row>
    <row r="146" spans="2:4">
      <c r="B146" s="90"/>
      <c r="C146" s="90"/>
      <c r="D146" s="90"/>
    </row>
    <row r="147" spans="2:4">
      <c r="B147" s="90"/>
      <c r="C147" s="90"/>
      <c r="D147" s="90"/>
    </row>
    <row r="148" spans="2:4">
      <c r="B148" s="90"/>
      <c r="C148" s="90"/>
      <c r="D148" s="90"/>
    </row>
    <row r="149" spans="2:4">
      <c r="B149" s="90"/>
      <c r="C149" s="90"/>
      <c r="D149" s="90"/>
    </row>
    <row r="150" spans="2:4">
      <c r="B150" s="90"/>
      <c r="C150" s="90"/>
      <c r="D150" s="90"/>
    </row>
    <row r="151" spans="2:4">
      <c r="B151" s="90"/>
      <c r="C151" s="90"/>
      <c r="D151" s="90"/>
    </row>
    <row r="152" spans="2:4">
      <c r="B152" s="90"/>
      <c r="C152" s="90"/>
      <c r="D152" s="90"/>
    </row>
    <row r="153" spans="2:4">
      <c r="B153" s="90"/>
      <c r="C153" s="90"/>
      <c r="D153" s="90"/>
    </row>
    <row r="154" spans="2:4">
      <c r="B154" s="90"/>
      <c r="C154" s="90"/>
      <c r="D154" s="90"/>
    </row>
    <row r="155" spans="2:4">
      <c r="B155" s="90"/>
      <c r="C155" s="90"/>
      <c r="D155" s="90"/>
    </row>
  </sheetData>
  <mergeCells count="1">
    <mergeCell ref="C15:C16"/>
  </mergeCells>
  <dataValidations count="1">
    <dataValidation type="whole" allowBlank="1" showInputMessage="1" showErrorMessage="1" sqref="C21:C25" xr:uid="{00000000-0002-0000-0300-000000000000}">
      <formula1>1</formula1>
      <formula2>10</formula2>
    </dataValidation>
  </dataValidation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in="0" type="column" displayEmptyCellsAs="gap" minAxisType="custom" xr2:uid="{00000000-0003-0000-03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'Focus Goal Tracking'!C5:C14</xm:f>
              <xm:sqref>C15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51"/>
  <sheetViews>
    <sheetView topLeftCell="A41" workbookViewId="0">
      <selection activeCell="L29" sqref="L29"/>
    </sheetView>
  </sheetViews>
  <sheetFormatPr defaultRowHeight="15"/>
  <cols>
    <col min="1" max="1" width="10.7109375" style="89" bestFit="1" customWidth="1"/>
    <col min="8" max="8" width="0" hidden="1" customWidth="1"/>
  </cols>
  <sheetData>
    <row r="1" spans="1:9">
      <c r="A1" s="89" t="s">
        <v>132</v>
      </c>
      <c r="B1" s="9" t="s">
        <v>205</v>
      </c>
      <c r="C1" s="9" t="s">
        <v>206</v>
      </c>
      <c r="D1" s="9" t="s">
        <v>207</v>
      </c>
      <c r="E1" s="9" t="s">
        <v>208</v>
      </c>
      <c r="F1" s="9" t="s">
        <v>209</v>
      </c>
      <c r="G1" s="9" t="s">
        <v>210</v>
      </c>
      <c r="H1" s="122" t="s">
        <v>211</v>
      </c>
      <c r="I1" t="s">
        <v>212</v>
      </c>
    </row>
    <row r="2" spans="1:9">
      <c r="A2" s="89">
        <f>IF('DATA ENTRY'!B$3="","",'DATA ENTRY'!B$3)</f>
        <v>44592</v>
      </c>
      <c r="B2">
        <f>'DATA ENTRY'!G$17</f>
        <v>0</v>
      </c>
      <c r="C2">
        <f>'DATA ENTRY'!H$17</f>
        <v>0</v>
      </c>
      <c r="D2">
        <f>'DATA ENTRY'!I$17</f>
        <v>0</v>
      </c>
      <c r="E2">
        <f>'DATA ENTRY'!J$17</f>
        <v>0</v>
      </c>
      <c r="F2">
        <f>'DATA ENTRY'!K$17</f>
        <v>0</v>
      </c>
      <c r="G2">
        <f>'DATA ENTRY'!L$17</f>
        <v>0</v>
      </c>
      <c r="H2" s="123" t="s">
        <v>213</v>
      </c>
      <c r="I2" t="str">
        <f>IF(ANALYSES!AC2="", "", SUM($B2:$G2))</f>
        <v/>
      </c>
    </row>
    <row r="3" spans="1:9">
      <c r="A3" s="89" t="str">
        <f>IF('DATA ENTRY'!N$3="","",'DATA ENTRY'!N$3)</f>
        <v>Tuesday, February 1,2022</v>
      </c>
      <c r="B3">
        <f>'DATA ENTRY'!S$17</f>
        <v>0</v>
      </c>
      <c r="C3">
        <f>'DATA ENTRY'!T$17</f>
        <v>0</v>
      </c>
      <c r="D3">
        <f>'DATA ENTRY'!U$17</f>
        <v>0</v>
      </c>
      <c r="E3">
        <f>'DATA ENTRY'!V$17</f>
        <v>0</v>
      </c>
      <c r="F3">
        <f>'DATA ENTRY'!W$17</f>
        <v>0</v>
      </c>
      <c r="G3">
        <f>'DATA ENTRY'!X$17</f>
        <v>0</v>
      </c>
      <c r="H3" s="123" t="s">
        <v>214</v>
      </c>
      <c r="I3" t="str">
        <f>IF(ANALYSES!AC3="", "", SUM($B3:$G3))</f>
        <v/>
      </c>
    </row>
    <row r="4" spans="1:9">
      <c r="A4" s="89" t="str">
        <f>IF('DATA ENTRY'!Z$3="","",'DATA ENTRY'!Z$3)</f>
        <v>Wednesday, February 2,2022</v>
      </c>
      <c r="B4">
        <f>'DATA ENTRY'!AE$17</f>
        <v>0</v>
      </c>
      <c r="C4">
        <f>'DATA ENTRY'!AF$17</f>
        <v>0</v>
      </c>
      <c r="D4">
        <f>'DATA ENTRY'!AG$17</f>
        <v>0</v>
      </c>
      <c r="E4">
        <f>'DATA ENTRY'!AH$17</f>
        <v>0</v>
      </c>
      <c r="F4">
        <f>'DATA ENTRY'!AI$17</f>
        <v>0</v>
      </c>
      <c r="G4">
        <f>'DATA ENTRY'!AJ$17</f>
        <v>0</v>
      </c>
      <c r="H4" s="123" t="s">
        <v>215</v>
      </c>
      <c r="I4" t="str">
        <f>IF(ANALYSES!AC4="", "", SUM($B4:$G4))</f>
        <v/>
      </c>
    </row>
    <row r="5" spans="1:9">
      <c r="A5" s="89" t="str">
        <f>IF('DATA ENTRY'!AL$3="","",'DATA ENTRY'!AL$3)</f>
        <v>Thursday, February 3, 2022</v>
      </c>
      <c r="B5">
        <f>'DATA ENTRY'!AQ$17</f>
        <v>0</v>
      </c>
      <c r="C5">
        <f>'DATA ENTRY'!AR$17</f>
        <v>0</v>
      </c>
      <c r="D5">
        <f>'DATA ENTRY'!AS$17</f>
        <v>0</v>
      </c>
      <c r="E5">
        <f>'DATA ENTRY'!AT$17</f>
        <v>0</v>
      </c>
      <c r="F5">
        <f>'DATA ENTRY'!AU$17</f>
        <v>0</v>
      </c>
      <c r="G5">
        <f>'DATA ENTRY'!AV$17</f>
        <v>0</v>
      </c>
      <c r="H5" s="123" t="s">
        <v>216</v>
      </c>
      <c r="I5" t="str">
        <f>IF(ANALYSES!AC5="", "", SUM($B5:$G5))</f>
        <v/>
      </c>
    </row>
    <row r="6" spans="1:9">
      <c r="A6" s="89" t="str">
        <f>IF('DATA ENTRY'!AX$3="","",'DATA ENTRY'!AX$3)</f>
        <v>Friday, February 4, 2022</v>
      </c>
      <c r="B6">
        <f>'DATA ENTRY'!BC$17</f>
        <v>0</v>
      </c>
      <c r="C6">
        <f>'DATA ENTRY'!BD$17</f>
        <v>0</v>
      </c>
      <c r="D6">
        <f>'DATA ENTRY'!BE$17</f>
        <v>0</v>
      </c>
      <c r="E6">
        <f>'DATA ENTRY'!BF$17</f>
        <v>0</v>
      </c>
      <c r="F6">
        <f>'DATA ENTRY'!BG$17</f>
        <v>0</v>
      </c>
      <c r="G6">
        <f>'DATA ENTRY'!BH$17</f>
        <v>0</v>
      </c>
      <c r="H6" s="121"/>
      <c r="I6" t="str">
        <f>IF(ANALYSES!AC6="", "", SUM($B6:$G6))</f>
        <v/>
      </c>
    </row>
    <row r="7" spans="1:9">
      <c r="A7" s="89" t="str">
        <f>IF('DATA ENTRY'!B$24="","",'DATA ENTRY'!B$24)</f>
        <v>Monday, February 7, 2022</v>
      </c>
      <c r="B7">
        <f>'DATA ENTRY'!G$38</f>
        <v>0</v>
      </c>
      <c r="C7">
        <f>'DATA ENTRY'!H$38</f>
        <v>0</v>
      </c>
      <c r="D7">
        <f>'DATA ENTRY'!I$38</f>
        <v>0</v>
      </c>
      <c r="E7">
        <f>'DATA ENTRY'!J$38</f>
        <v>0</v>
      </c>
      <c r="F7">
        <f>'DATA ENTRY'!K$38</f>
        <v>0</v>
      </c>
      <c r="G7">
        <f>'DATA ENTRY'!L$38</f>
        <v>0</v>
      </c>
      <c r="I7" t="str">
        <f>IF(ANALYSES!AC7="", "", SUM($B7:$G7))</f>
        <v/>
      </c>
    </row>
    <row r="8" spans="1:9">
      <c r="A8" s="89" t="str">
        <f>IF('DATA ENTRY'!N$24="","",'DATA ENTRY'!N$24)</f>
        <v>Tuesday February 8, 2022</v>
      </c>
      <c r="B8">
        <f>'DATA ENTRY'!S$38</f>
        <v>0</v>
      </c>
      <c r="C8">
        <f>'DATA ENTRY'!T$38</f>
        <v>0</v>
      </c>
      <c r="D8">
        <f>'DATA ENTRY'!U$38</f>
        <v>0</v>
      </c>
      <c r="E8">
        <f>'DATA ENTRY'!V$38</f>
        <v>0</v>
      </c>
      <c r="F8">
        <f>'DATA ENTRY'!W$38</f>
        <v>0</v>
      </c>
      <c r="G8">
        <f>'DATA ENTRY'!X$38</f>
        <v>0</v>
      </c>
      <c r="I8" t="str">
        <f>IF(ANALYSES!AC8="", "", SUM($B8:$G8))</f>
        <v/>
      </c>
    </row>
    <row r="9" spans="1:9">
      <c r="A9" s="89" t="str">
        <f>IF('DATA ENTRY'!Z$24="","",'DATA ENTRY'!Z$24)</f>
        <v>Wednesday, February 9, 2022</v>
      </c>
      <c r="B9">
        <f>'DATA ENTRY'!AE$38</f>
        <v>0</v>
      </c>
      <c r="C9">
        <f>'DATA ENTRY'!AF$38</f>
        <v>0</v>
      </c>
      <c r="D9">
        <f>'DATA ENTRY'!AG$38</f>
        <v>0</v>
      </c>
      <c r="E9">
        <f>'DATA ENTRY'!AH$38</f>
        <v>0</v>
      </c>
      <c r="F9">
        <f>'DATA ENTRY'!AI$38</f>
        <v>0</v>
      </c>
      <c r="G9">
        <f>'DATA ENTRY'!AJ$38</f>
        <v>0</v>
      </c>
      <c r="I9" t="str">
        <f>IF(ANALYSES!AC9="", "", SUM($B9:$G9))</f>
        <v/>
      </c>
    </row>
    <row r="10" spans="1:9">
      <c r="A10" s="89" t="str">
        <f>IF('DATA ENTRY'!AL$24="","",'DATA ENTRY'!AL$24)</f>
        <v>Thursday February 10, 2022</v>
      </c>
      <c r="B10">
        <f>'DATA ENTRY'!AQ$38</f>
        <v>0</v>
      </c>
      <c r="C10">
        <f>'DATA ENTRY'!AR$38</f>
        <v>0</v>
      </c>
      <c r="D10">
        <f>'DATA ENTRY'!AS$38</f>
        <v>0</v>
      </c>
      <c r="E10">
        <f>'DATA ENTRY'!AT$38</f>
        <v>0</v>
      </c>
      <c r="F10">
        <f>'DATA ENTRY'!AU$38</f>
        <v>0</v>
      </c>
      <c r="G10">
        <f>'DATA ENTRY'!AV$38</f>
        <v>0</v>
      </c>
      <c r="I10" t="str">
        <f>IF(ANALYSES!AC10="", "", SUM($B10:$G10))</f>
        <v/>
      </c>
    </row>
    <row r="11" spans="1:9">
      <c r="A11" s="89" t="str">
        <f>IF('DATA ENTRY'!AX$24="","",'DATA ENTRY'!AX$24)</f>
        <v>Friday, February 11, 2022</v>
      </c>
      <c r="B11">
        <f>'DATA ENTRY'!BC$38</f>
        <v>0</v>
      </c>
      <c r="C11">
        <f>'DATA ENTRY'!BD$38</f>
        <v>0</v>
      </c>
      <c r="D11">
        <f>'DATA ENTRY'!BE$38</f>
        <v>0</v>
      </c>
      <c r="E11">
        <f>'DATA ENTRY'!BF$38</f>
        <v>0</v>
      </c>
      <c r="F11">
        <f>'DATA ENTRY'!BG$38</f>
        <v>0</v>
      </c>
      <c r="G11">
        <f>'DATA ENTRY'!BH$38</f>
        <v>0</v>
      </c>
      <c r="I11" t="str">
        <f>IF(ANALYSES!AC11="", "", SUM($B11:$G11))</f>
        <v/>
      </c>
    </row>
    <row r="12" spans="1:9">
      <c r="A12" s="89" t="str">
        <f>IF('DATA ENTRY'!B$45="","",'DATA ENTRY'!B$45)</f>
        <v>Monday,February 14, 2022</v>
      </c>
      <c r="B12">
        <f>'DATA ENTRY'!G$59</f>
        <v>0</v>
      </c>
      <c r="C12">
        <f>'DATA ENTRY'!H$59</f>
        <v>0</v>
      </c>
      <c r="D12">
        <f>'DATA ENTRY'!I$59</f>
        <v>0</v>
      </c>
      <c r="E12">
        <f>'DATA ENTRY'!J$59</f>
        <v>0</v>
      </c>
      <c r="F12">
        <f>'DATA ENTRY'!K$59</f>
        <v>0</v>
      </c>
      <c r="G12">
        <f>'DATA ENTRY'!L$59</f>
        <v>0</v>
      </c>
      <c r="I12" t="str">
        <f>IF(ANALYSES!AC12="", "", SUM($B12:$G12))</f>
        <v/>
      </c>
    </row>
    <row r="13" spans="1:9">
      <c r="A13" s="89" t="str">
        <f>IF('DATA ENTRY'!N$45="","",'DATA ENTRY'!N$45)</f>
        <v>Tuesday February 15, 2022</v>
      </c>
      <c r="B13">
        <f>'DATA ENTRY'!S$59</f>
        <v>0</v>
      </c>
      <c r="C13">
        <f>'DATA ENTRY'!T$59</f>
        <v>0</v>
      </c>
      <c r="D13">
        <f>'DATA ENTRY'!U$59</f>
        <v>0</v>
      </c>
      <c r="E13">
        <f>'DATA ENTRY'!V$59</f>
        <v>0</v>
      </c>
      <c r="F13">
        <f>'DATA ENTRY'!W$59</f>
        <v>0</v>
      </c>
      <c r="G13">
        <f>'DATA ENTRY'!X$59</f>
        <v>0</v>
      </c>
      <c r="I13" t="str">
        <f>IF(ANALYSES!AC13="", "", SUM($B13:$G13))</f>
        <v/>
      </c>
    </row>
    <row r="14" spans="1:9">
      <c r="A14" s="89" t="str">
        <f>IF('DATA ENTRY'!Z$45="","",'DATA ENTRY'!Z$45)</f>
        <v>Wednesday February 16, 2022</v>
      </c>
      <c r="B14">
        <f>'DATA ENTRY'!AE$59</f>
        <v>0</v>
      </c>
      <c r="C14">
        <f>'DATA ENTRY'!AF$59</f>
        <v>0</v>
      </c>
      <c r="D14">
        <f>'DATA ENTRY'!AG$59</f>
        <v>0</v>
      </c>
      <c r="E14">
        <f>'DATA ENTRY'!AH$59</f>
        <v>0</v>
      </c>
      <c r="F14">
        <f>'DATA ENTRY'!AI$59</f>
        <v>0</v>
      </c>
      <c r="G14">
        <f>'DATA ENTRY'!AJ$59</f>
        <v>0</v>
      </c>
      <c r="I14" t="str">
        <f>IF(ANALYSES!AC14="", "", SUM($B14:$G14))</f>
        <v/>
      </c>
    </row>
    <row r="15" spans="1:9">
      <c r="A15" s="89" t="str">
        <f>IF('DATA ENTRY'!AL$45="","",'DATA ENTRY'!AL$45)</f>
        <v>Thursday February 17, 2022</v>
      </c>
      <c r="B15">
        <f>'DATA ENTRY'!AQ$59</f>
        <v>0</v>
      </c>
      <c r="C15">
        <f>'DATA ENTRY'!AR$59</f>
        <v>0</v>
      </c>
      <c r="D15">
        <f>'DATA ENTRY'!AS$59</f>
        <v>0</v>
      </c>
      <c r="E15">
        <f>'DATA ENTRY'!AT$59</f>
        <v>0</v>
      </c>
      <c r="F15">
        <f>'DATA ENTRY'!AU$59</f>
        <v>0</v>
      </c>
      <c r="G15">
        <f>'DATA ENTRY'!AV$59</f>
        <v>0</v>
      </c>
      <c r="I15" t="str">
        <f>IF(ANALYSES!AC15="", "", SUM($B15:$G15))</f>
        <v/>
      </c>
    </row>
    <row r="16" spans="1:9">
      <c r="A16" s="89" t="str">
        <f>IF('DATA ENTRY'!AX$45="","",'DATA ENTRY'!AX$45)</f>
        <v>Friday February 18, 2022</v>
      </c>
      <c r="B16">
        <f>'DATA ENTRY'!BC$59</f>
        <v>0</v>
      </c>
      <c r="C16">
        <f>'DATA ENTRY'!BD$59</f>
        <v>0</v>
      </c>
      <c r="D16">
        <f>'DATA ENTRY'!BE$59</f>
        <v>0</v>
      </c>
      <c r="E16">
        <f>'DATA ENTRY'!BF$59</f>
        <v>0</v>
      </c>
      <c r="F16">
        <f>'DATA ENTRY'!BG$59</f>
        <v>0</v>
      </c>
      <c r="G16">
        <f>'DATA ENTRY'!BH$59</f>
        <v>0</v>
      </c>
      <c r="I16" t="str">
        <f>IF(ANALYSES!AC16="", "", SUM($B16:$G16))</f>
        <v/>
      </c>
    </row>
    <row r="17" spans="1:9">
      <c r="A17" s="89" t="str">
        <f>IF('DATA ENTRY'!B$66="","",'DATA ENTRY'!B$66)</f>
        <v>Monday,February 21, 2022</v>
      </c>
      <c r="B17">
        <f>'DATA ENTRY'!G$80</f>
        <v>0</v>
      </c>
      <c r="C17">
        <f>'DATA ENTRY'!H$80</f>
        <v>0</v>
      </c>
      <c r="D17">
        <f>'DATA ENTRY'!I$80</f>
        <v>0</v>
      </c>
      <c r="E17">
        <f>'DATA ENTRY'!J$80</f>
        <v>0</v>
      </c>
      <c r="F17">
        <f>'DATA ENTRY'!K$80</f>
        <v>0</v>
      </c>
      <c r="G17">
        <f>'DATA ENTRY'!L$80</f>
        <v>0</v>
      </c>
      <c r="I17" t="str">
        <f>IF(ANALYSES!AC17="", "", SUM($B17:$G17))</f>
        <v/>
      </c>
    </row>
    <row r="18" spans="1:9">
      <c r="A18" s="89" t="str">
        <f>IF('DATA ENTRY'!N$66="","",'DATA ENTRY'!N$66)</f>
        <v>Tuesday February 22, 2022</v>
      </c>
      <c r="B18">
        <f>'DATA ENTRY'!S$80</f>
        <v>0</v>
      </c>
      <c r="C18">
        <f>'DATA ENTRY'!T$80</f>
        <v>0</v>
      </c>
      <c r="D18">
        <f>'DATA ENTRY'!U$80</f>
        <v>0</v>
      </c>
      <c r="E18">
        <f>'DATA ENTRY'!V$80</f>
        <v>0</v>
      </c>
      <c r="F18">
        <f>'DATA ENTRY'!W$80</f>
        <v>0</v>
      </c>
      <c r="G18">
        <f>'DATA ENTRY'!X$80</f>
        <v>0</v>
      </c>
      <c r="I18" t="str">
        <f>IF(ANALYSES!AC18="", "", SUM($B18:$G18))</f>
        <v/>
      </c>
    </row>
    <row r="19" spans="1:9">
      <c r="A19" s="89" t="str">
        <f>IF('DATA ENTRY'!Z$66="","",'DATA ENTRY'!Z$66)</f>
        <v>Wednesday February 23, 2022</v>
      </c>
      <c r="B19">
        <f>'DATA ENTRY'!AE$80</f>
        <v>0</v>
      </c>
      <c r="C19">
        <f>'DATA ENTRY'!AF$80</f>
        <v>0</v>
      </c>
      <c r="D19">
        <f>'DATA ENTRY'!AG$80</f>
        <v>0</v>
      </c>
      <c r="E19">
        <f>'DATA ENTRY'!AH$80</f>
        <v>0</v>
      </c>
      <c r="F19">
        <f>'DATA ENTRY'!AI$80</f>
        <v>0</v>
      </c>
      <c r="G19">
        <f>'DATA ENTRY'!AJ$80</f>
        <v>0</v>
      </c>
      <c r="I19" t="str">
        <f>IF(ANALYSES!AC19="", "", SUM($B19:$G19))</f>
        <v/>
      </c>
    </row>
    <row r="20" spans="1:9">
      <c r="A20" s="89" t="str">
        <f>IF('DATA ENTRY'!AL$66="","",'DATA ENTRY'!AL$66)</f>
        <v>Thursday, February 24, 2022</v>
      </c>
      <c r="B20">
        <f>'DATA ENTRY'!AQ$80</f>
        <v>0</v>
      </c>
      <c r="C20">
        <f>'DATA ENTRY'!AR$80</f>
        <v>0</v>
      </c>
      <c r="D20">
        <f>'DATA ENTRY'!AS$80</f>
        <v>0</v>
      </c>
      <c r="E20">
        <f>'DATA ENTRY'!AT$80</f>
        <v>0</v>
      </c>
      <c r="F20">
        <f>'DATA ENTRY'!AU$80</f>
        <v>0</v>
      </c>
      <c r="G20">
        <f>'DATA ENTRY'!AV$80</f>
        <v>0</v>
      </c>
      <c r="I20" t="str">
        <f>IF(ANALYSES!AC20="", "", SUM($B20:$G20))</f>
        <v/>
      </c>
    </row>
    <row r="21" spans="1:9">
      <c r="A21" s="89" t="str">
        <f>IF('DATA ENTRY'!AX$66="","",'DATA ENTRY'!AX$66)</f>
        <v>Friday February 25, 2022</v>
      </c>
      <c r="B21">
        <f>'DATA ENTRY'!BC$80</f>
        <v>0</v>
      </c>
      <c r="C21">
        <f>'DATA ENTRY'!BD$80</f>
        <v>0</v>
      </c>
      <c r="D21">
        <f>'DATA ENTRY'!BE$80</f>
        <v>0</v>
      </c>
      <c r="E21">
        <f>'DATA ENTRY'!BF$80</f>
        <v>0</v>
      </c>
      <c r="F21">
        <f>'DATA ENTRY'!BG$80</f>
        <v>0</v>
      </c>
      <c r="G21">
        <f>'DATA ENTRY'!BH$80</f>
        <v>0</v>
      </c>
      <c r="I21" t="str">
        <f>IF(ANALYSES!AC21="", "", SUM($B21:$G21))</f>
        <v/>
      </c>
    </row>
    <row r="22" spans="1:9">
      <c r="A22" s="89" t="str">
        <f>IF('DATA ENTRY'!B$87="","",'DATA ENTRY'!B$87)</f>
        <v>Monday, February 28, 2022</v>
      </c>
      <c r="B22">
        <f>'DATA ENTRY'!G$101</f>
        <v>0</v>
      </c>
      <c r="C22">
        <f>'DATA ENTRY'!H$101</f>
        <v>0</v>
      </c>
      <c r="D22">
        <f>'DATA ENTRY'!I$101</f>
        <v>0</v>
      </c>
      <c r="E22">
        <f>'DATA ENTRY'!J$101</f>
        <v>0</v>
      </c>
      <c r="F22">
        <f>'DATA ENTRY'!K$101</f>
        <v>0</v>
      </c>
      <c r="G22">
        <f>'DATA ENTRY'!L$101</f>
        <v>0</v>
      </c>
      <c r="I22" t="str">
        <f>IF(ANALYSES!AC22="", "", SUM($B22:$G22))</f>
        <v/>
      </c>
    </row>
    <row r="23" spans="1:9">
      <c r="A23" s="89" t="str">
        <f>IF('DATA ENTRY'!N$87="","",'DATA ENTRY'!N$87)</f>
        <v>Tuesday, March 1, 2022</v>
      </c>
      <c r="B23">
        <f>'DATA ENTRY'!S$101</f>
        <v>0</v>
      </c>
      <c r="C23">
        <f>'DATA ENTRY'!T$101</f>
        <v>0</v>
      </c>
      <c r="D23">
        <f>'DATA ENTRY'!U$101</f>
        <v>0</v>
      </c>
      <c r="E23">
        <f>'DATA ENTRY'!V$101</f>
        <v>0</v>
      </c>
      <c r="F23">
        <f>'DATA ENTRY'!W$101</f>
        <v>0</v>
      </c>
      <c r="G23">
        <f>'DATA ENTRY'!X$101</f>
        <v>0</v>
      </c>
      <c r="I23" t="str">
        <f>IF(ANALYSES!AC23="", "", SUM($B23:$G23))</f>
        <v/>
      </c>
    </row>
    <row r="24" spans="1:9">
      <c r="A24" s="89" t="str">
        <f>IF('DATA ENTRY'!Z$87="","",'DATA ENTRY'!Z$87)</f>
        <v>Wednesday, March 2, 2022</v>
      </c>
      <c r="B24">
        <f>'DATA ENTRY'!AE$101</f>
        <v>0</v>
      </c>
      <c r="C24">
        <f>'DATA ENTRY'!AF$101</f>
        <v>0</v>
      </c>
      <c r="D24">
        <f>'DATA ENTRY'!AG$101</f>
        <v>0</v>
      </c>
      <c r="E24">
        <f>'DATA ENTRY'!AH$101</f>
        <v>0</v>
      </c>
      <c r="F24">
        <f>'DATA ENTRY'!AI$101</f>
        <v>0</v>
      </c>
      <c r="G24">
        <f>'DATA ENTRY'!AJ$101</f>
        <v>0</v>
      </c>
      <c r="I24" t="str">
        <f>IF(ANALYSES!AC24="", "", SUM($B24:$G24))</f>
        <v/>
      </c>
    </row>
    <row r="25" spans="1:9">
      <c r="A25" s="89" t="str">
        <f>IF('DATA ENTRY'!AL$87="","",'DATA ENTRY'!AL$87)</f>
        <v>Thursday, March 3 ,2022</v>
      </c>
      <c r="B25">
        <f>'DATA ENTRY'!AQ$101</f>
        <v>0</v>
      </c>
      <c r="C25">
        <f>'DATA ENTRY'!AR$101</f>
        <v>0</v>
      </c>
      <c r="D25">
        <f>'DATA ENTRY'!AS$101</f>
        <v>0</v>
      </c>
      <c r="E25">
        <f>'DATA ENTRY'!AT$101</f>
        <v>0</v>
      </c>
      <c r="F25">
        <f>'DATA ENTRY'!AU$101</f>
        <v>0</v>
      </c>
      <c r="G25">
        <f>'DATA ENTRY'!AV$101</f>
        <v>0</v>
      </c>
      <c r="I25" t="str">
        <f>IF(ANALYSES!AC25="", "", SUM($B25:$G25))</f>
        <v/>
      </c>
    </row>
    <row r="26" spans="1:9">
      <c r="A26" s="89" t="str">
        <f>IF('DATA ENTRY'!AX$87="","",'DATA ENTRY'!AX$87)</f>
        <v>Friday, March 4, 2022</v>
      </c>
      <c r="B26">
        <f>'DATA ENTRY'!BC$101</f>
        <v>0</v>
      </c>
      <c r="C26">
        <f>'DATA ENTRY'!BD$101</f>
        <v>0</v>
      </c>
      <c r="D26">
        <f>'DATA ENTRY'!BE$101</f>
        <v>0</v>
      </c>
      <c r="E26">
        <f>'DATA ENTRY'!BF$101</f>
        <v>0</v>
      </c>
      <c r="F26">
        <f>'DATA ENTRY'!BG$101</f>
        <v>0</v>
      </c>
      <c r="G26">
        <f>'DATA ENTRY'!BH$101</f>
        <v>0</v>
      </c>
      <c r="I26" t="str">
        <f>IF(ANALYSES!AC26="", "", SUM($B26:$G26))</f>
        <v/>
      </c>
    </row>
    <row r="27" spans="1:9">
      <c r="A27" s="89" t="str">
        <f>IF('DATA ENTRY'!B$108="","",'DATA ENTRY'!B$108)</f>
        <v>Monday March 7, 2022</v>
      </c>
      <c r="B27">
        <f>'DATA ENTRY'!G$122</f>
        <v>0</v>
      </c>
      <c r="C27">
        <f>'DATA ENTRY'!H$122</f>
        <v>0</v>
      </c>
      <c r="D27">
        <f>'DATA ENTRY'!I$122</f>
        <v>0</v>
      </c>
      <c r="E27">
        <f>'DATA ENTRY'!J$122</f>
        <v>0</v>
      </c>
      <c r="F27">
        <f>'DATA ENTRY'!K$122</f>
        <v>0</v>
      </c>
      <c r="G27">
        <f>'DATA ENTRY'!L$122</f>
        <v>0</v>
      </c>
      <c r="I27" t="str">
        <f>IF(ANALYSES!AC27="", "", SUM($B27:$G27))</f>
        <v/>
      </c>
    </row>
    <row r="28" spans="1:9">
      <c r="A28" s="89" t="str">
        <f>IF('DATA ENTRY'!N$108="","",'DATA ENTRY'!N$108)</f>
        <v>Tuesday March 8, 2022</v>
      </c>
      <c r="B28">
        <f>'DATA ENTRY'!S$122</f>
        <v>0</v>
      </c>
      <c r="C28">
        <f>'DATA ENTRY'!T$122</f>
        <v>0</v>
      </c>
      <c r="D28">
        <f>'DATA ENTRY'!U$122</f>
        <v>0</v>
      </c>
      <c r="E28">
        <f>'DATA ENTRY'!V$122</f>
        <v>0</v>
      </c>
      <c r="F28">
        <f>'DATA ENTRY'!W$122</f>
        <v>0</v>
      </c>
      <c r="G28">
        <f>'DATA ENTRY'!X$122</f>
        <v>0</v>
      </c>
      <c r="I28" t="str">
        <f>IF(ANALYSES!AC28="", "", SUM($B28:$G28))</f>
        <v/>
      </c>
    </row>
    <row r="29" spans="1:9">
      <c r="A29" s="89" t="str">
        <f>IF('DATA ENTRY'!Z$108="","",'DATA ENTRY'!Z$108)</f>
        <v xml:space="preserve">Wednesday March 9, 2022 </v>
      </c>
      <c r="B29">
        <f>'DATA ENTRY'!AE$122</f>
        <v>0</v>
      </c>
      <c r="C29">
        <f>'DATA ENTRY'!AF$122</f>
        <v>0</v>
      </c>
      <c r="D29">
        <f>'DATA ENTRY'!AG$122</f>
        <v>0</v>
      </c>
      <c r="E29">
        <f>'DATA ENTRY'!AH$122</f>
        <v>0</v>
      </c>
      <c r="F29">
        <f>'DATA ENTRY'!AI$122</f>
        <v>0</v>
      </c>
      <c r="G29">
        <f>'DATA ENTRY'!AJ$122</f>
        <v>0</v>
      </c>
      <c r="I29" t="str">
        <f>IF(ANALYSES!AC29="", "", SUM($B29:$G29))</f>
        <v/>
      </c>
    </row>
    <row r="30" spans="1:9">
      <c r="A30" s="89" t="str">
        <f>IF('DATA ENTRY'!AL$108="","",'DATA ENTRY'!AL$108)</f>
        <v>Thursday March 10, 2022</v>
      </c>
      <c r="B30">
        <f>'DATA ENTRY'!AQ$122</f>
        <v>0</v>
      </c>
      <c r="C30">
        <f>'DATA ENTRY'!AR$122</f>
        <v>0</v>
      </c>
      <c r="D30">
        <f>'DATA ENTRY'!AS$122</f>
        <v>0</v>
      </c>
      <c r="E30">
        <f>'DATA ENTRY'!AT$122</f>
        <v>0</v>
      </c>
      <c r="F30">
        <f>'DATA ENTRY'!AU$122</f>
        <v>0</v>
      </c>
      <c r="G30">
        <f>'DATA ENTRY'!AV$122</f>
        <v>0</v>
      </c>
      <c r="I30" t="str">
        <f>IF(ANALYSES!AC30="", "", SUM($B30:$G30))</f>
        <v/>
      </c>
    </row>
    <row r="31" spans="1:9">
      <c r="A31" s="89" t="str">
        <f>IF('DATA ENTRY'!AX$108="","",'DATA ENTRY'!AX$108)</f>
        <v>Friday March 11, 2022</v>
      </c>
      <c r="B31">
        <f>'DATA ENTRY'!BC$122</f>
        <v>0</v>
      </c>
      <c r="C31">
        <f>'DATA ENTRY'!BD$122</f>
        <v>0</v>
      </c>
      <c r="D31">
        <f>'DATA ENTRY'!BE$122</f>
        <v>0</v>
      </c>
      <c r="E31">
        <f>'DATA ENTRY'!BF$122</f>
        <v>0</v>
      </c>
      <c r="F31">
        <f>'DATA ENTRY'!BG$122</f>
        <v>0</v>
      </c>
      <c r="G31">
        <f>'DATA ENTRY'!BH$122</f>
        <v>0</v>
      </c>
      <c r="I31" t="str">
        <f>IF(ANALYSES!AC31="", "", SUM($B31:$G31))</f>
        <v/>
      </c>
    </row>
    <row r="32" spans="1:9">
      <c r="A32" s="89" t="str">
        <f>IF('DATA ENTRY'!B$129="","",'DATA ENTRY'!B$129)</f>
        <v>Monday March 14, 2022</v>
      </c>
      <c r="B32">
        <f>'DATA ENTRY'!G$143</f>
        <v>0</v>
      </c>
      <c r="C32">
        <f>'DATA ENTRY'!H$143</f>
        <v>0</v>
      </c>
      <c r="D32">
        <f>'DATA ENTRY'!I$143</f>
        <v>0</v>
      </c>
      <c r="E32">
        <f>'DATA ENTRY'!J$143</f>
        <v>0</v>
      </c>
      <c r="F32">
        <f>'DATA ENTRY'!K$143</f>
        <v>0</v>
      </c>
      <c r="G32">
        <f>'DATA ENTRY'!L$143</f>
        <v>0</v>
      </c>
      <c r="I32" t="str">
        <f>IF(ANALYSES!AC32="", "", SUM($B32:$G32))</f>
        <v/>
      </c>
    </row>
    <row r="33" spans="1:9">
      <c r="A33" s="89" t="str">
        <f>IF('DATA ENTRY'!N$129="","",'DATA ENTRY'!N$129)</f>
        <v>Tuesday March 15, 2022</v>
      </c>
      <c r="B33">
        <f>'DATA ENTRY'!S$143</f>
        <v>0</v>
      </c>
      <c r="C33">
        <f>'DATA ENTRY'!T$143</f>
        <v>0</v>
      </c>
      <c r="D33">
        <f>'DATA ENTRY'!U$143</f>
        <v>0</v>
      </c>
      <c r="E33">
        <f>'DATA ENTRY'!V$143</f>
        <v>0</v>
      </c>
      <c r="F33">
        <f>'DATA ENTRY'!W$143</f>
        <v>0</v>
      </c>
      <c r="G33">
        <f>'DATA ENTRY'!X$143</f>
        <v>0</v>
      </c>
      <c r="I33" t="str">
        <f>IF(ANALYSES!AC33="", "", SUM($B33:$G33))</f>
        <v/>
      </c>
    </row>
    <row r="34" spans="1:9">
      <c r="A34" s="89" t="str">
        <f>IF('DATA ENTRY'!Z$129="","",'DATA ENTRY'!Z$129)</f>
        <v>Wednesday March 16, 2022</v>
      </c>
      <c r="B34">
        <f>'DATA ENTRY'!AE$143</f>
        <v>0</v>
      </c>
      <c r="C34">
        <f>'DATA ENTRY'!AF$143</f>
        <v>0</v>
      </c>
      <c r="D34">
        <f>'DATA ENTRY'!AG$143</f>
        <v>0</v>
      </c>
      <c r="E34">
        <f>'DATA ENTRY'!AH$143</f>
        <v>0</v>
      </c>
      <c r="F34">
        <f>'DATA ENTRY'!AI$143</f>
        <v>0</v>
      </c>
      <c r="G34">
        <f>'DATA ENTRY'!AJ$143</f>
        <v>0</v>
      </c>
      <c r="I34" t="str">
        <f>IF(ANALYSES!AC34="", "", SUM($B34:$G34))</f>
        <v/>
      </c>
    </row>
    <row r="35" spans="1:9">
      <c r="A35" s="89" t="str">
        <f>IF('DATA ENTRY'!AL$129="","",'DATA ENTRY'!AL$129)</f>
        <v>Thursday March 17, 2022</v>
      </c>
      <c r="B35">
        <f>'DATA ENTRY'!AQ$143</f>
        <v>0</v>
      </c>
      <c r="C35">
        <f>'DATA ENTRY'!AR$143</f>
        <v>0</v>
      </c>
      <c r="D35">
        <f>'DATA ENTRY'!AS$143</f>
        <v>0</v>
      </c>
      <c r="E35">
        <f>'DATA ENTRY'!AT$143</f>
        <v>0</v>
      </c>
      <c r="F35">
        <f>'DATA ENTRY'!AU$143</f>
        <v>0</v>
      </c>
      <c r="G35">
        <f>'DATA ENTRY'!AV$143</f>
        <v>0</v>
      </c>
      <c r="I35" t="str">
        <f>IF(ANALYSES!AC35="", "", SUM($B35:$G35))</f>
        <v/>
      </c>
    </row>
    <row r="36" spans="1:9">
      <c r="A36" s="89" t="str">
        <f>IF('DATA ENTRY'!AX$129="","",'DATA ENTRY'!AX$129)</f>
        <v>Friday March 18, 2022</v>
      </c>
      <c r="B36">
        <f>'DATA ENTRY'!BC$143</f>
        <v>0</v>
      </c>
      <c r="C36">
        <f>'DATA ENTRY'!BD$143</f>
        <v>0</v>
      </c>
      <c r="D36">
        <f>'DATA ENTRY'!BE$143</f>
        <v>0</v>
      </c>
      <c r="E36">
        <f>'DATA ENTRY'!BF$143</f>
        <v>0</v>
      </c>
      <c r="F36">
        <f>'DATA ENTRY'!BG$143</f>
        <v>0</v>
      </c>
      <c r="G36">
        <f>'DATA ENTRY'!BH$143</f>
        <v>0</v>
      </c>
      <c r="I36" t="str">
        <f>IF(ANALYSES!AC36="", "", SUM($B36:$G36))</f>
        <v/>
      </c>
    </row>
    <row r="37" spans="1:9" ht="14.45">
      <c r="A37" s="89" t="str">
        <f>IF('DATA ENTRY'!B$150="","",'DATA ENTRY'!B$150)</f>
        <v>Monday March 21, 2022</v>
      </c>
      <c r="B37">
        <f>'DATA ENTRY'!G$164</f>
        <v>0</v>
      </c>
      <c r="C37">
        <f>'DATA ENTRY'!H$164</f>
        <v>0</v>
      </c>
      <c r="D37">
        <f>'DATA ENTRY'!I$164</f>
        <v>0</v>
      </c>
      <c r="E37">
        <f>'DATA ENTRY'!J$164</f>
        <v>0</v>
      </c>
      <c r="F37">
        <f>'DATA ENTRY'!K$164</f>
        <v>0</v>
      </c>
      <c r="G37">
        <f>'DATA ENTRY'!L$164</f>
        <v>0</v>
      </c>
      <c r="I37" t="str">
        <f>IF(ANALYSES!AC37="", "", SUM($B37:$G37))</f>
        <v/>
      </c>
    </row>
    <row r="38" spans="1:9" ht="14.45">
      <c r="A38" s="89" t="str">
        <f>IF('DATA ENTRY'!N$150="","",'DATA ENTRY'!N$150)</f>
        <v>Tuesday March 22, 2022</v>
      </c>
      <c r="B38">
        <f>'DATA ENTRY'!S$164</f>
        <v>0</v>
      </c>
      <c r="C38">
        <f>'DATA ENTRY'!T$164</f>
        <v>0</v>
      </c>
      <c r="D38">
        <f>'DATA ENTRY'!U$164</f>
        <v>0</v>
      </c>
      <c r="E38">
        <f>'DATA ENTRY'!V$164</f>
        <v>0</v>
      </c>
      <c r="F38">
        <f>'DATA ENTRY'!W$164</f>
        <v>0</v>
      </c>
      <c r="G38">
        <f>'DATA ENTRY'!X$164</f>
        <v>0</v>
      </c>
      <c r="I38" t="str">
        <f>IF(ANALYSES!AC38="", "", SUM($B38:$G38))</f>
        <v/>
      </c>
    </row>
    <row r="39" spans="1:9" ht="14.45">
      <c r="A39" s="89" t="str">
        <f>IF('DATA ENTRY'!Z$150="","",'DATA ENTRY'!Z$150)</f>
        <v>Wednesday March 23, 2022</v>
      </c>
      <c r="B39">
        <f>'DATA ENTRY'!AE$164</f>
        <v>0</v>
      </c>
      <c r="C39">
        <f>'DATA ENTRY'!AF$164</f>
        <v>0</v>
      </c>
      <c r="D39">
        <f>'DATA ENTRY'!AG$164</f>
        <v>0</v>
      </c>
      <c r="E39">
        <f>'DATA ENTRY'!AH$164</f>
        <v>0</v>
      </c>
      <c r="F39">
        <f>'DATA ENTRY'!AI$164</f>
        <v>0</v>
      </c>
      <c r="G39">
        <f>'DATA ENTRY'!AJ$164</f>
        <v>0</v>
      </c>
      <c r="I39" t="str">
        <f>IF(ANALYSES!AC39="", "", SUM($B39:$G39))</f>
        <v/>
      </c>
    </row>
    <row r="40" spans="1:9" ht="14.45">
      <c r="A40" s="89" t="str">
        <f>IF('DATA ENTRY'!AL$150="","",'DATA ENTRY'!AL$150)</f>
        <v>Thursday March 24, 2022</v>
      </c>
      <c r="B40">
        <f>'DATA ENTRY'!AQ$164</f>
        <v>0</v>
      </c>
      <c r="C40">
        <f>'DATA ENTRY'!AR$164</f>
        <v>0</v>
      </c>
      <c r="D40">
        <f>'DATA ENTRY'!AS$164</f>
        <v>0</v>
      </c>
      <c r="E40">
        <f>'DATA ENTRY'!AT$164</f>
        <v>0</v>
      </c>
      <c r="F40">
        <f>'DATA ENTRY'!AU$164</f>
        <v>0</v>
      </c>
      <c r="G40">
        <f>'DATA ENTRY'!AV$164</f>
        <v>0</v>
      </c>
      <c r="I40" t="str">
        <f>IF(ANALYSES!AC40="", "", SUM($B40:$G40))</f>
        <v/>
      </c>
    </row>
    <row r="41" spans="1:9" ht="14.45">
      <c r="A41" s="89" t="str">
        <f>IF('DATA ENTRY'!AX$150="","",'DATA ENTRY'!AX$150)</f>
        <v>Friday March 25, 2022</v>
      </c>
      <c r="B41">
        <f>'DATA ENTRY'!BC$164</f>
        <v>0</v>
      </c>
      <c r="C41">
        <f>'DATA ENTRY'!BD$164</f>
        <v>0</v>
      </c>
      <c r="D41">
        <f>'DATA ENTRY'!BE$164</f>
        <v>0</v>
      </c>
      <c r="E41">
        <f>'DATA ENTRY'!BF$164</f>
        <v>0</v>
      </c>
      <c r="F41">
        <f>'DATA ENTRY'!BG$164</f>
        <v>0</v>
      </c>
      <c r="G41">
        <f>'DATA ENTRY'!BH$164</f>
        <v>0</v>
      </c>
      <c r="I41" t="str">
        <f>IF(ANALYSES!AC41="", "", SUM($B41:$G41))</f>
        <v/>
      </c>
    </row>
    <row r="42" spans="1:9" ht="14.45">
      <c r="A42" s="89" t="str">
        <f>IF('DATA ENTRY'!B$171="","",'DATA ENTRY'!B$171)</f>
        <v>Monday March 28, 2022</v>
      </c>
      <c r="B42">
        <f>'DATA ENTRY'!G$185</f>
        <v>0</v>
      </c>
      <c r="C42">
        <f>'DATA ENTRY'!H$185</f>
        <v>0</v>
      </c>
      <c r="D42">
        <f>'DATA ENTRY'!I$185</f>
        <v>0</v>
      </c>
      <c r="E42">
        <f>'DATA ENTRY'!J$185</f>
        <v>0</v>
      </c>
      <c r="F42">
        <f>'DATA ENTRY'!K$185</f>
        <v>0</v>
      </c>
      <c r="G42">
        <f>'DATA ENTRY'!L$185</f>
        <v>0</v>
      </c>
      <c r="I42" t="str">
        <f>IF(ANALYSES!AC42="", "", SUM($B42:$G42))</f>
        <v/>
      </c>
    </row>
    <row r="43" spans="1:9" ht="14.45">
      <c r="A43" s="89" t="str">
        <f>IF('DATA ENTRY'!N$171="","",'DATA ENTRY'!N$171)</f>
        <v>Tuesday, March 29, 2022</v>
      </c>
      <c r="B43">
        <f>'DATA ENTRY'!S$185</f>
        <v>0</v>
      </c>
      <c r="C43">
        <f>'DATA ENTRY'!T$185</f>
        <v>0</v>
      </c>
      <c r="D43">
        <f>'DATA ENTRY'!U$185</f>
        <v>0</v>
      </c>
      <c r="E43">
        <f>'DATA ENTRY'!V$185</f>
        <v>0</v>
      </c>
      <c r="F43">
        <f>'DATA ENTRY'!W$185</f>
        <v>0</v>
      </c>
      <c r="G43">
        <f>'DATA ENTRY'!X$185</f>
        <v>0</v>
      </c>
      <c r="I43" t="str">
        <f>IF(ANALYSES!AC43="", "", SUM($B43:$G43))</f>
        <v/>
      </c>
    </row>
    <row r="44" spans="1:9" ht="14.45">
      <c r="A44" s="89" t="str">
        <f>IF('DATA ENTRY'!Z$171="","",'DATA ENTRY'!Z$171)</f>
        <v>Wednesday March 30, 2022</v>
      </c>
      <c r="B44">
        <f>'DATA ENTRY'!AE$185</f>
        <v>0</v>
      </c>
      <c r="C44">
        <f>'DATA ENTRY'!AF$185</f>
        <v>0</v>
      </c>
      <c r="D44">
        <f>'DATA ENTRY'!AG$185</f>
        <v>0</v>
      </c>
      <c r="E44">
        <f>'DATA ENTRY'!AH$185</f>
        <v>0</v>
      </c>
      <c r="F44">
        <f>'DATA ENTRY'!AI$185</f>
        <v>0</v>
      </c>
      <c r="G44">
        <f>'DATA ENTRY'!AJ$185</f>
        <v>0</v>
      </c>
      <c r="I44" t="str">
        <f>IF(ANALYSES!AC44="", "", SUM($B44:$G44))</f>
        <v/>
      </c>
    </row>
    <row r="45" spans="1:9" ht="14.45">
      <c r="A45" s="89" t="str">
        <f>IF('DATA ENTRY'!AL$171="","",'DATA ENTRY'!AL$171)</f>
        <v>Thursday March 31, 2022</v>
      </c>
      <c r="B45">
        <f>'DATA ENTRY'!AQ$185</f>
        <v>0</v>
      </c>
      <c r="C45">
        <f>'DATA ENTRY'!AR$185</f>
        <v>0</v>
      </c>
      <c r="D45">
        <f>'DATA ENTRY'!AS$185</f>
        <v>0</v>
      </c>
      <c r="E45">
        <f>'DATA ENTRY'!AT$185</f>
        <v>0</v>
      </c>
      <c r="F45">
        <f>'DATA ENTRY'!AU$185</f>
        <v>0</v>
      </c>
      <c r="G45">
        <f>'DATA ENTRY'!AV$185</f>
        <v>0</v>
      </c>
      <c r="I45" t="str">
        <f>IF(ANALYSES!AC45="", "", SUM($B45:$G45))</f>
        <v/>
      </c>
    </row>
    <row r="46" spans="1:9" ht="14.45">
      <c r="A46" s="89" t="str">
        <f>IF('DATA ENTRY'!AX$171="","",'DATA ENTRY'!AX$171)</f>
        <v>Friday, April 1, 2022</v>
      </c>
      <c r="B46">
        <f>'DATA ENTRY'!BC$185</f>
        <v>0</v>
      </c>
      <c r="C46">
        <f>'DATA ENTRY'!BD$185</f>
        <v>0</v>
      </c>
      <c r="D46">
        <f>'DATA ENTRY'!BE$185</f>
        <v>0</v>
      </c>
      <c r="E46">
        <f>'DATA ENTRY'!BF$185</f>
        <v>0</v>
      </c>
      <c r="F46">
        <f>'DATA ENTRY'!BG$185</f>
        <v>0</v>
      </c>
      <c r="G46">
        <f>'DATA ENTRY'!BH$185</f>
        <v>0</v>
      </c>
      <c r="I46" t="str">
        <f>IF(ANALYSES!AC46="", "", SUM($B46:$G46))</f>
        <v/>
      </c>
    </row>
    <row r="47" spans="1:9" ht="14.45">
      <c r="A47" s="89" t="str">
        <f>IF('DATA ENTRY'!B$192="","",'DATA ENTRY'!B$192)</f>
        <v/>
      </c>
      <c r="B47">
        <f>'DATA ENTRY'!G$206</f>
        <v>0</v>
      </c>
      <c r="C47">
        <f>'DATA ENTRY'!H$206</f>
        <v>0</v>
      </c>
      <c r="D47">
        <f>'DATA ENTRY'!I$206</f>
        <v>0</v>
      </c>
      <c r="E47">
        <f>'DATA ENTRY'!J$206</f>
        <v>0</v>
      </c>
      <c r="F47">
        <f>'DATA ENTRY'!K$206</f>
        <v>0</v>
      </c>
      <c r="G47">
        <f>'DATA ENTRY'!L$206</f>
        <v>0</v>
      </c>
      <c r="I47" t="str">
        <f>IF(ANALYSES!AC47="", "", SUM($B47:$G47))</f>
        <v/>
      </c>
    </row>
    <row r="48" spans="1:9" ht="14.45">
      <c r="A48" s="89" t="str">
        <f>IF('DATA ENTRY'!N$192="","",'DATA ENTRY'!N$192)</f>
        <v/>
      </c>
      <c r="B48">
        <f>'DATA ENTRY'!S$206</f>
        <v>0</v>
      </c>
      <c r="C48">
        <f>'DATA ENTRY'!T$206</f>
        <v>0</v>
      </c>
      <c r="D48">
        <f>'DATA ENTRY'!U$206</f>
        <v>0</v>
      </c>
      <c r="E48">
        <f>'DATA ENTRY'!V$206</f>
        <v>0</v>
      </c>
      <c r="F48">
        <f>'DATA ENTRY'!W$206</f>
        <v>0</v>
      </c>
      <c r="G48">
        <f>'DATA ENTRY'!X$206</f>
        <v>0</v>
      </c>
      <c r="I48" t="str">
        <f>IF(ANALYSES!AC48="", "", SUM($B48:$G48))</f>
        <v/>
      </c>
    </row>
    <row r="49" spans="1:9" ht="14.45">
      <c r="A49" s="89" t="str">
        <f>IF('DATA ENTRY'!Z$192="","",'DATA ENTRY'!Z$192)</f>
        <v/>
      </c>
      <c r="B49">
        <f>'DATA ENTRY'!AE$206</f>
        <v>0</v>
      </c>
      <c r="C49">
        <f>'DATA ENTRY'!AF$206</f>
        <v>0</v>
      </c>
      <c r="D49">
        <f>'DATA ENTRY'!AG$206</f>
        <v>0</v>
      </c>
      <c r="E49">
        <f>'DATA ENTRY'!AH$206</f>
        <v>0</v>
      </c>
      <c r="F49">
        <f>'DATA ENTRY'!AI$206</f>
        <v>0</v>
      </c>
      <c r="G49">
        <f>'DATA ENTRY'!AJ$206</f>
        <v>0</v>
      </c>
      <c r="I49" t="str">
        <f>IF(ANALYSES!AC49="", "", SUM($B49:$G49))</f>
        <v/>
      </c>
    </row>
    <row r="50" spans="1:9" ht="14.45">
      <c r="A50" s="89" t="str">
        <f>IF('DATA ENTRY'!AL$192="","",'DATA ENTRY'!AL$192)</f>
        <v/>
      </c>
      <c r="B50">
        <f>'DATA ENTRY'!AQ$206</f>
        <v>0</v>
      </c>
      <c r="C50">
        <f>'DATA ENTRY'!AR$206</f>
        <v>0</v>
      </c>
      <c r="D50">
        <f>'DATA ENTRY'!AS$206</f>
        <v>0</v>
      </c>
      <c r="E50">
        <f>'DATA ENTRY'!AT$206</f>
        <v>0</v>
      </c>
      <c r="F50">
        <f>'DATA ENTRY'!AU$206</f>
        <v>0</v>
      </c>
      <c r="G50">
        <f>'DATA ENTRY'!AV$206</f>
        <v>0</v>
      </c>
      <c r="I50" t="str">
        <f>IF(ANALYSES!AC50="", "", SUM($B50:$G50))</f>
        <v/>
      </c>
    </row>
    <row r="51" spans="1:9" ht="14.45">
      <c r="A51" s="89" t="str">
        <f>IF('DATA ENTRY'!AX$192="","",'DATA ENTRY'!AX$192)</f>
        <v/>
      </c>
      <c r="B51">
        <f>'DATA ENTRY'!BC$206</f>
        <v>0</v>
      </c>
      <c r="C51">
        <f>'DATA ENTRY'!BD$206</f>
        <v>0</v>
      </c>
      <c r="D51">
        <f>'DATA ENTRY'!BE$206</f>
        <v>0</v>
      </c>
      <c r="E51">
        <f>'DATA ENTRY'!BF$206</f>
        <v>0</v>
      </c>
      <c r="F51">
        <f>'DATA ENTRY'!BG$206</f>
        <v>0</v>
      </c>
      <c r="G51">
        <f>'DATA ENTRY'!BH$206</f>
        <v>0</v>
      </c>
      <c r="I51" t="str">
        <f>IF(ANALYSES!AC51="", "", SUM($B51:$G51))</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1"/>
  <sheetViews>
    <sheetView topLeftCell="A442" zoomScale="175" zoomScaleNormal="175" workbookViewId="0">
      <selection activeCell="E450" sqref="E450"/>
    </sheetView>
  </sheetViews>
  <sheetFormatPr defaultRowHeight="15"/>
  <cols>
    <col min="2" max="2" width="10.7109375" style="138" bestFit="1" customWidth="1"/>
  </cols>
  <sheetData>
    <row r="1" spans="1:12">
      <c r="A1" s="136" t="s">
        <v>145</v>
      </c>
      <c r="B1" s="137" t="s">
        <v>132</v>
      </c>
      <c r="C1" s="136" t="s">
        <v>217</v>
      </c>
      <c r="D1" s="136" t="s">
        <v>218</v>
      </c>
      <c r="E1" s="136" t="s">
        <v>219</v>
      </c>
      <c r="F1" s="136" t="s">
        <v>220</v>
      </c>
      <c r="G1" s="136"/>
      <c r="L1" s="136" t="s">
        <v>221</v>
      </c>
    </row>
    <row r="2" spans="1:12">
      <c r="A2" s="13" t="str">
        <f>'DATA ENTRY'!C6</f>
        <v>Math</v>
      </c>
      <c r="B2" s="138">
        <f>IF('DATA ENTRY'!B$3="","",'DATA ENTRY'!B$3)</f>
        <v>44592</v>
      </c>
      <c r="C2" t="str">
        <f>IF('DATA ENTRY'!D6="", "",'DATA ENTRY'!D6)</f>
        <v/>
      </c>
      <c r="D2" t="str">
        <f>IF('DATA ENTRY'!E6="", "",'DATA ENTRY'!E6)</f>
        <v/>
      </c>
      <c r="E2" t="str">
        <f>IF('DATA ENTRY'!F6="", "",'DATA ENTRY'!F6)</f>
        <v/>
      </c>
      <c r="F2" t="str">
        <f>IF('DATA ENTRY'!M6="", "",'DATA ENTRY'!M6)</f>
        <v/>
      </c>
      <c r="L2" t="s">
        <v>10</v>
      </c>
    </row>
    <row r="3" spans="1:12">
      <c r="A3" s="13" t="str">
        <f>'DATA ENTRY'!C7</f>
        <v>English</v>
      </c>
      <c r="B3" s="138">
        <f>IF('DATA ENTRY'!B$3="","",'DATA ENTRY'!B$3)</f>
        <v>44592</v>
      </c>
      <c r="C3" t="str">
        <f>IF('DATA ENTRY'!D7="", "",'DATA ENTRY'!D7)</f>
        <v/>
      </c>
      <c r="D3" t="str">
        <f>IF('DATA ENTRY'!E7="", "",'DATA ENTRY'!E7)</f>
        <v/>
      </c>
      <c r="E3" t="str">
        <f>IF('DATA ENTRY'!F7="", "",'DATA ENTRY'!F7)</f>
        <v/>
      </c>
      <c r="F3" t="str">
        <f>IF('DATA ENTRY'!M7="", "",'DATA ENTRY'!M7)</f>
        <v/>
      </c>
      <c r="L3" t="s">
        <v>222</v>
      </c>
    </row>
    <row r="4" spans="1:12">
      <c r="A4" s="13" t="str">
        <f>'DATA ENTRY'!C8</f>
        <v>History</v>
      </c>
      <c r="B4" s="138">
        <f>IF('DATA ENTRY'!B$3="","",'DATA ENTRY'!B$3)</f>
        <v>44592</v>
      </c>
      <c r="C4" t="str">
        <f>IF('DATA ENTRY'!D8="", "",'DATA ENTRY'!D8)</f>
        <v/>
      </c>
      <c r="D4" t="str">
        <f>IF('DATA ENTRY'!E8="", "",'DATA ENTRY'!E8)</f>
        <v/>
      </c>
      <c r="E4" t="str">
        <f>IF('DATA ENTRY'!F8="", "",'DATA ENTRY'!F8)</f>
        <v/>
      </c>
      <c r="F4" t="str">
        <f>IF('DATA ENTRY'!M8="", "",'DATA ENTRY'!M8)</f>
        <v/>
      </c>
      <c r="L4" t="s">
        <v>18</v>
      </c>
    </row>
    <row r="5" spans="1:12">
      <c r="A5" s="13" t="str">
        <f>'DATA ENTRY'!C9</f>
        <v>Science</v>
      </c>
      <c r="B5" s="138">
        <f>IF('DATA ENTRY'!B$3="","",'DATA ENTRY'!B$3)</f>
        <v>44592</v>
      </c>
      <c r="C5" t="str">
        <f>IF('DATA ENTRY'!D9="", "",'DATA ENTRY'!D9)</f>
        <v/>
      </c>
      <c r="D5" t="str">
        <f>IF('DATA ENTRY'!E9="", "",'DATA ENTRY'!E9)</f>
        <v/>
      </c>
      <c r="E5" t="str">
        <f>IF('DATA ENTRY'!F9="", "",'DATA ENTRY'!F9)</f>
        <v/>
      </c>
      <c r="F5" t="str">
        <f>IF('DATA ENTRY'!M9="", "",'DATA ENTRY'!M9)</f>
        <v/>
      </c>
      <c r="L5" t="s">
        <v>13</v>
      </c>
    </row>
    <row r="6" spans="1:12">
      <c r="A6" s="13" t="str">
        <f>'DATA ENTRY'!C10</f>
        <v>Group</v>
      </c>
      <c r="B6" s="138">
        <f>IF('DATA ENTRY'!B$3="","",'DATA ENTRY'!B$3)</f>
        <v>44592</v>
      </c>
      <c r="C6" t="str">
        <f>IF('DATA ENTRY'!D10="", "",'DATA ENTRY'!D10)</f>
        <v/>
      </c>
      <c r="D6" t="str">
        <f>IF('DATA ENTRY'!E10="", "",'DATA ENTRY'!E10)</f>
        <v/>
      </c>
      <c r="E6" t="str">
        <f>IF('DATA ENTRY'!F10="", "",'DATA ENTRY'!F10)</f>
        <v/>
      </c>
      <c r="F6" t="str">
        <f>IF('DATA ENTRY'!M10="", "",'DATA ENTRY'!M10)</f>
        <v/>
      </c>
      <c r="L6" t="s">
        <v>223</v>
      </c>
    </row>
    <row r="7" spans="1:12">
      <c r="A7" s="13" t="str">
        <f>'DATA ENTRY'!C11</f>
        <v>LL</v>
      </c>
      <c r="B7" s="138">
        <f>IF('DATA ENTRY'!B$3="","",'DATA ENTRY'!B$3)</f>
        <v>44592</v>
      </c>
      <c r="C7" t="str">
        <f>IF('DATA ENTRY'!D11="", "",'DATA ENTRY'!D11)</f>
        <v/>
      </c>
      <c r="D7" t="str">
        <f>IF('DATA ENTRY'!E11="", "",'DATA ENTRY'!E11)</f>
        <v/>
      </c>
      <c r="E7" t="str">
        <f>IF('DATA ENTRY'!F11="", "",'DATA ENTRY'!F11)</f>
        <v/>
      </c>
      <c r="F7" t="str">
        <f>IF('DATA ENTRY'!M11="", "",'DATA ENTRY'!M11)</f>
        <v/>
      </c>
      <c r="L7" t="s">
        <v>17</v>
      </c>
    </row>
    <row r="8" spans="1:12">
      <c r="A8" s="13" t="str">
        <f>'DATA ENTRY'!C12</f>
        <v>Elective</v>
      </c>
      <c r="B8" s="138">
        <f>IF('DATA ENTRY'!B$3="","",'DATA ENTRY'!B$3)</f>
        <v>44592</v>
      </c>
      <c r="C8" t="str">
        <f>IF('DATA ENTRY'!D12="", "",'DATA ENTRY'!D12)</f>
        <v/>
      </c>
      <c r="D8" t="str">
        <f>IF('DATA ENTRY'!E12="", "",'DATA ENTRY'!E12)</f>
        <v/>
      </c>
      <c r="E8" t="str">
        <f>IF('DATA ENTRY'!F12="", "",'DATA ENTRY'!F12)</f>
        <v/>
      </c>
      <c r="F8" t="str">
        <f>IF('DATA ENTRY'!M12="", "",'DATA ENTRY'!M12)</f>
        <v/>
      </c>
      <c r="L8" t="s">
        <v>224</v>
      </c>
    </row>
    <row r="9" spans="1:12">
      <c r="A9" s="13" t="str">
        <f>'DATA ENTRY'!C13</f>
        <v>Econ</v>
      </c>
      <c r="B9" s="138">
        <f>IF('DATA ENTRY'!B$3="","",'DATA ENTRY'!B$3)</f>
        <v>44592</v>
      </c>
      <c r="C9" t="str">
        <f>IF('DATA ENTRY'!D13="", "",'DATA ENTRY'!D13)</f>
        <v/>
      </c>
      <c r="D9" t="str">
        <f>IF('DATA ENTRY'!E13="", "",'DATA ENTRY'!E13)</f>
        <v/>
      </c>
      <c r="E9" t="str">
        <f>IF('DATA ENTRY'!F13="", "",'DATA ENTRY'!F13)</f>
        <v/>
      </c>
      <c r="F9" t="str">
        <f>IF('DATA ENTRY'!M13="", "",'DATA ENTRY'!M13)</f>
        <v/>
      </c>
      <c r="L9" t="s">
        <v>225</v>
      </c>
    </row>
    <row r="10" spans="1:12">
      <c r="A10" s="13" t="str">
        <f>'DATA ENTRY'!O6</f>
        <v>Math</v>
      </c>
      <c r="B10" s="138" t="str">
        <f>IF('DATA ENTRY'!N$3="","",'DATA ENTRY'!N$3)</f>
        <v>Tuesday, February 1,2022</v>
      </c>
      <c r="C10" t="str">
        <f>IF('DATA ENTRY'!P6="", "",'DATA ENTRY'!P6)</f>
        <v/>
      </c>
      <c r="D10" t="str">
        <f>IF('DATA ENTRY'!Q6="", "",'DATA ENTRY'!Q6)</f>
        <v/>
      </c>
      <c r="E10" t="str">
        <f>IF('DATA ENTRY'!R6="", "",'DATA ENTRY'!R6)</f>
        <v/>
      </c>
      <c r="F10" t="str">
        <f>IF('DATA ENTRY'!Y6="", "",'DATA ENTRY'!Y6)</f>
        <v/>
      </c>
      <c r="L10" t="s">
        <v>14</v>
      </c>
    </row>
    <row r="11" spans="1:12">
      <c r="A11" s="13" t="str">
        <f>'DATA ENTRY'!O7</f>
        <v>English</v>
      </c>
      <c r="B11" s="138" t="str">
        <f>IF('DATA ENTRY'!N$3="","",'DATA ENTRY'!N$3)</f>
        <v>Tuesday, February 1,2022</v>
      </c>
      <c r="C11" t="str">
        <f>IF('DATA ENTRY'!P7="", "",'DATA ENTRY'!P7)</f>
        <v/>
      </c>
      <c r="D11" t="str">
        <f>IF('DATA ENTRY'!Q7="", "",'DATA ENTRY'!Q7)</f>
        <v/>
      </c>
      <c r="E11" t="str">
        <f>IF('DATA ENTRY'!R7="", "",'DATA ENTRY'!R7)</f>
        <v/>
      </c>
      <c r="F11" t="str">
        <f>IF('DATA ENTRY'!Y7="", "",'DATA ENTRY'!Y7)</f>
        <v/>
      </c>
      <c r="L11" t="s">
        <v>226</v>
      </c>
    </row>
    <row r="12" spans="1:12">
      <c r="A12" s="13" t="str">
        <f>'DATA ENTRY'!O8</f>
        <v>History</v>
      </c>
      <c r="B12" s="138" t="str">
        <f>IF('DATA ENTRY'!N$3="","",'DATA ENTRY'!N$3)</f>
        <v>Tuesday, February 1,2022</v>
      </c>
      <c r="C12" t="str">
        <f>IF('DATA ENTRY'!P8="", "",'DATA ENTRY'!P8)</f>
        <v/>
      </c>
      <c r="D12" t="str">
        <f>IF('DATA ENTRY'!Q8="", "",'DATA ENTRY'!Q8)</f>
        <v/>
      </c>
      <c r="E12" t="str">
        <f>IF('DATA ENTRY'!R8="", "",'DATA ENTRY'!R8)</f>
        <v/>
      </c>
      <c r="F12" t="str">
        <f>IF('DATA ENTRY'!Y8="", "",'DATA ENTRY'!Y8)</f>
        <v/>
      </c>
      <c r="L12" t="s">
        <v>227</v>
      </c>
    </row>
    <row r="13" spans="1:12">
      <c r="A13" s="13" t="str">
        <f>'DATA ENTRY'!O9</f>
        <v>Science</v>
      </c>
      <c r="B13" s="138" t="str">
        <f>IF('DATA ENTRY'!N$3="","",'DATA ENTRY'!N$3)</f>
        <v>Tuesday, February 1,2022</v>
      </c>
      <c r="C13" t="str">
        <f>IF('DATA ENTRY'!P9="", "",'DATA ENTRY'!P9)</f>
        <v/>
      </c>
      <c r="D13" t="str">
        <f>IF('DATA ENTRY'!Q9="", "",'DATA ENTRY'!Q9)</f>
        <v/>
      </c>
      <c r="E13" t="str">
        <f>IF('DATA ENTRY'!R9="", "",'DATA ENTRY'!R9)</f>
        <v/>
      </c>
      <c r="F13" t="str">
        <f>IF('DATA ENTRY'!Y9="", "",'DATA ENTRY'!Y9)</f>
        <v/>
      </c>
      <c r="L13" t="s">
        <v>228</v>
      </c>
    </row>
    <row r="14" spans="1:12">
      <c r="A14" s="13" t="str">
        <f>'DATA ENTRY'!O10</f>
        <v>Group</v>
      </c>
      <c r="B14" s="138" t="str">
        <f>IF('DATA ENTRY'!N$3="","",'DATA ENTRY'!N$3)</f>
        <v>Tuesday, February 1,2022</v>
      </c>
      <c r="C14" t="str">
        <f>IF('DATA ENTRY'!P10="", "",'DATA ENTRY'!P10)</f>
        <v/>
      </c>
      <c r="D14" t="str">
        <f>IF('DATA ENTRY'!Q10="", "",'DATA ENTRY'!Q10)</f>
        <v/>
      </c>
      <c r="E14" t="str">
        <f>IF('DATA ENTRY'!R10="", "",'DATA ENTRY'!R10)</f>
        <v/>
      </c>
      <c r="F14" t="str">
        <f>IF('DATA ENTRY'!Y10="", "",'DATA ENTRY'!Y10)</f>
        <v/>
      </c>
      <c r="L14" t="s">
        <v>229</v>
      </c>
    </row>
    <row r="15" spans="1:12">
      <c r="A15" s="13">
        <f>'DATA ENTRY'!O11</f>
        <v>0</v>
      </c>
      <c r="B15" s="138" t="str">
        <f>IF('DATA ENTRY'!N$3="","",'DATA ENTRY'!N$3)</f>
        <v>Tuesday, February 1,2022</v>
      </c>
      <c r="C15" t="str">
        <f>IF('DATA ENTRY'!P11="", "",'DATA ENTRY'!P11)</f>
        <v/>
      </c>
      <c r="D15" t="str">
        <f>IF('DATA ENTRY'!Q11="", "",'DATA ENTRY'!Q11)</f>
        <v/>
      </c>
      <c r="E15" t="str">
        <f>IF('DATA ENTRY'!R11="", "",'DATA ENTRY'!R11)</f>
        <v/>
      </c>
      <c r="F15" t="str">
        <f>IF('DATA ENTRY'!Y11="", "",'DATA ENTRY'!Y11)</f>
        <v/>
      </c>
      <c r="L15" t="s">
        <v>230</v>
      </c>
    </row>
    <row r="16" spans="1:12">
      <c r="A16" s="13">
        <f>'DATA ENTRY'!O12</f>
        <v>0</v>
      </c>
      <c r="B16" s="138" t="str">
        <f>IF('DATA ENTRY'!N$3="","",'DATA ENTRY'!N$3)</f>
        <v>Tuesday, February 1,2022</v>
      </c>
      <c r="C16" t="str">
        <f>IF('DATA ENTRY'!P12="", "",'DATA ENTRY'!P12)</f>
        <v/>
      </c>
      <c r="D16" t="str">
        <f>IF('DATA ENTRY'!Q12="", "",'DATA ENTRY'!Q12)</f>
        <v/>
      </c>
      <c r="E16" t="str">
        <f>IF('DATA ENTRY'!R12="", "",'DATA ENTRY'!R12)</f>
        <v/>
      </c>
      <c r="F16" t="str">
        <f>IF('DATA ENTRY'!Y12="", "",'DATA ENTRY'!Y12)</f>
        <v/>
      </c>
      <c r="L16" t="s">
        <v>16</v>
      </c>
    </row>
    <row r="17" spans="1:12">
      <c r="A17" s="13">
        <f>'DATA ENTRY'!O13</f>
        <v>0</v>
      </c>
      <c r="B17" s="138" t="str">
        <f>IF('DATA ENTRY'!N$3="","",'DATA ENTRY'!N$3)</f>
        <v>Tuesday, February 1,2022</v>
      </c>
      <c r="C17" t="str">
        <f>IF('DATA ENTRY'!P13="", "",'DATA ENTRY'!P13)</f>
        <v/>
      </c>
      <c r="D17" t="str">
        <f>IF('DATA ENTRY'!Q13="", "",'DATA ENTRY'!Q13)</f>
        <v/>
      </c>
      <c r="E17" t="str">
        <f>IF('DATA ENTRY'!R13="", "",'DATA ENTRY'!R13)</f>
        <v/>
      </c>
      <c r="F17" t="str">
        <f>IF('DATA ENTRY'!Y13="", "",'DATA ENTRY'!Y13)</f>
        <v/>
      </c>
      <c r="L17" t="s">
        <v>231</v>
      </c>
    </row>
    <row r="18" spans="1:12">
      <c r="A18" s="13" t="str">
        <f>'DATA ENTRY'!AA6</f>
        <v>Math</v>
      </c>
      <c r="B18" s="138" t="str">
        <f>IF('DATA ENTRY'!Z$3="","",'DATA ENTRY'!Z$3)</f>
        <v>Wednesday, February 2,2022</v>
      </c>
      <c r="C18" t="str">
        <f>IF('DATA ENTRY'!AB6="", "",'DATA ENTRY'!AB6)</f>
        <v/>
      </c>
      <c r="D18" t="str">
        <f>IF('DATA ENTRY'!AC6="", "",'DATA ENTRY'!AC6)</f>
        <v/>
      </c>
      <c r="E18" t="str">
        <f>IF('DATA ENTRY'!AD6="", "",'DATA ENTRY'!AD6)</f>
        <v/>
      </c>
      <c r="F18" t="str">
        <f>IF('DATA ENTRY'!AK6="", "",'DATA ENTRY'!AK6)</f>
        <v/>
      </c>
      <c r="L18" t="s">
        <v>232</v>
      </c>
    </row>
    <row r="19" spans="1:12">
      <c r="A19" s="13" t="str">
        <f>'DATA ENTRY'!AA7</f>
        <v>English</v>
      </c>
      <c r="B19" s="138" t="str">
        <f>IF('DATA ENTRY'!Z$3="","",'DATA ENTRY'!Z$3)</f>
        <v>Wednesday, February 2,2022</v>
      </c>
      <c r="C19" t="str">
        <f>IF('DATA ENTRY'!AB7="", "",'DATA ENTRY'!AB7)</f>
        <v/>
      </c>
      <c r="D19" t="str">
        <f>IF('DATA ENTRY'!AC7="", "",'DATA ENTRY'!AC7)</f>
        <v/>
      </c>
      <c r="E19" t="str">
        <f>IF('DATA ENTRY'!AD7="", "",'DATA ENTRY'!AD7)</f>
        <v/>
      </c>
      <c r="F19" t="str">
        <f>IF('DATA ENTRY'!AK7="", "",'DATA ENTRY'!AK7)</f>
        <v/>
      </c>
      <c r="L19" t="s">
        <v>233</v>
      </c>
    </row>
    <row r="20" spans="1:12">
      <c r="A20" s="13" t="str">
        <f>'DATA ENTRY'!AA8</f>
        <v>History</v>
      </c>
      <c r="B20" s="138" t="str">
        <f>IF('DATA ENTRY'!Z$3="","",'DATA ENTRY'!Z$3)</f>
        <v>Wednesday, February 2,2022</v>
      </c>
      <c r="C20" t="str">
        <f>IF('DATA ENTRY'!AB8="", "",'DATA ENTRY'!AB8)</f>
        <v/>
      </c>
      <c r="D20" t="str">
        <f>IF('DATA ENTRY'!AC8="", "",'DATA ENTRY'!AC8)</f>
        <v/>
      </c>
      <c r="E20" t="str">
        <f>IF('DATA ENTRY'!AD8="", "",'DATA ENTRY'!AD8)</f>
        <v/>
      </c>
      <c r="F20" t="str">
        <f>IF('DATA ENTRY'!AK8="", "",'DATA ENTRY'!AK8)</f>
        <v/>
      </c>
      <c r="L20" t="s">
        <v>234</v>
      </c>
    </row>
    <row r="21" spans="1:12">
      <c r="A21" s="13" t="str">
        <f>'DATA ENTRY'!AA9</f>
        <v>Science</v>
      </c>
      <c r="B21" s="138" t="str">
        <f>IF('DATA ENTRY'!Z$3="","",'DATA ENTRY'!Z$3)</f>
        <v>Wednesday, February 2,2022</v>
      </c>
      <c r="C21" t="str">
        <f>IF('DATA ENTRY'!AB9="", "",'DATA ENTRY'!AB9)</f>
        <v/>
      </c>
      <c r="D21" t="str">
        <f>IF('DATA ENTRY'!AC9="", "",'DATA ENTRY'!AC9)</f>
        <v/>
      </c>
      <c r="E21" t="str">
        <f>IF('DATA ENTRY'!AD9="", "",'DATA ENTRY'!AD9)</f>
        <v/>
      </c>
      <c r="F21" t="str">
        <f>IF('DATA ENTRY'!AK9="", "",'DATA ENTRY'!AK9)</f>
        <v/>
      </c>
      <c r="L21" t="s">
        <v>235</v>
      </c>
    </row>
    <row r="22" spans="1:12">
      <c r="A22" s="13" t="str">
        <f>'DATA ENTRY'!AA10</f>
        <v>Group</v>
      </c>
      <c r="B22" s="138" t="str">
        <f>IF('DATA ENTRY'!Z$3="","",'DATA ENTRY'!Z$3)</f>
        <v>Wednesday, February 2,2022</v>
      </c>
      <c r="C22" t="str">
        <f>IF('DATA ENTRY'!AB10="", "",'DATA ENTRY'!AB10)</f>
        <v/>
      </c>
      <c r="D22" t="str">
        <f>IF('DATA ENTRY'!AC10="", "",'DATA ENTRY'!AC10)</f>
        <v/>
      </c>
      <c r="E22" t="str">
        <f>IF('DATA ENTRY'!AD10="", "",'DATA ENTRY'!AD10)</f>
        <v/>
      </c>
      <c r="F22" t="str">
        <f>IF('DATA ENTRY'!AK10="", "",'DATA ENTRY'!AK10)</f>
        <v/>
      </c>
      <c r="L22" t="s">
        <v>236</v>
      </c>
    </row>
    <row r="23" spans="1:12">
      <c r="A23" s="13" t="str">
        <f>'DATA ENTRY'!AA11</f>
        <v>LL</v>
      </c>
      <c r="B23" s="138" t="str">
        <f>IF('DATA ENTRY'!Z$3="","",'DATA ENTRY'!Z$3)</f>
        <v>Wednesday, February 2,2022</v>
      </c>
      <c r="C23" t="str">
        <f>IF('DATA ENTRY'!AB11="", "",'DATA ENTRY'!AB11)</f>
        <v/>
      </c>
      <c r="D23" t="str">
        <f>IF('DATA ENTRY'!AC11="", "",'DATA ENTRY'!AC11)</f>
        <v/>
      </c>
      <c r="E23" t="str">
        <f>IF('DATA ENTRY'!AD11="", "",'DATA ENTRY'!AD11)</f>
        <v/>
      </c>
      <c r="F23" t="str">
        <f>IF('DATA ENTRY'!AK11="", "",'DATA ENTRY'!AK11)</f>
        <v/>
      </c>
      <c r="L23" t="s">
        <v>237</v>
      </c>
    </row>
    <row r="24" spans="1:12">
      <c r="A24" s="13" t="str">
        <f>'DATA ENTRY'!AA12</f>
        <v>Elective</v>
      </c>
      <c r="B24" s="138" t="str">
        <f>IF('DATA ENTRY'!Z$3="","",'DATA ENTRY'!Z$3)</f>
        <v>Wednesday, February 2,2022</v>
      </c>
      <c r="C24" t="str">
        <f>IF('DATA ENTRY'!AB12="", "",'DATA ENTRY'!AB12)</f>
        <v/>
      </c>
      <c r="D24" t="str">
        <f>IF('DATA ENTRY'!AC12="", "",'DATA ENTRY'!AC12)</f>
        <v/>
      </c>
      <c r="E24" t="str">
        <f>IF('DATA ENTRY'!AD12="", "",'DATA ENTRY'!AD12)</f>
        <v/>
      </c>
      <c r="F24" t="str">
        <f>IF('DATA ENTRY'!AK12="", "",'DATA ENTRY'!AK12)</f>
        <v/>
      </c>
      <c r="L24" t="s">
        <v>238</v>
      </c>
    </row>
    <row r="25" spans="1:12">
      <c r="A25" s="13" t="str">
        <f>'DATA ENTRY'!AA13</f>
        <v>Econ</v>
      </c>
      <c r="B25" s="138" t="str">
        <f>IF('DATA ENTRY'!Z$3="","",'DATA ENTRY'!Z$3)</f>
        <v>Wednesday, February 2,2022</v>
      </c>
      <c r="C25" t="str">
        <f>IF('DATA ENTRY'!AB13="", "",'DATA ENTRY'!AB13)</f>
        <v/>
      </c>
      <c r="D25" t="str">
        <f>IF('DATA ENTRY'!AC13="", "",'DATA ENTRY'!AC13)</f>
        <v/>
      </c>
      <c r="E25" t="str">
        <f>IF('DATA ENTRY'!AD13="", "",'DATA ENTRY'!AD13)</f>
        <v/>
      </c>
      <c r="F25" t="str">
        <f>IF('DATA ENTRY'!AK13="", "",'DATA ENTRY'!AK13)</f>
        <v/>
      </c>
      <c r="L25" t="s">
        <v>239</v>
      </c>
    </row>
    <row r="26" spans="1:12">
      <c r="A26" s="13" t="str">
        <f>'DATA ENTRY'!AM6</f>
        <v>Math</v>
      </c>
      <c r="B26" s="138" t="str">
        <f>IF('DATA ENTRY'!AL$3="","",'DATA ENTRY'!AL$3)</f>
        <v>Thursday, February 3, 2022</v>
      </c>
      <c r="C26" t="str">
        <f>IF('DATA ENTRY'!AN6="", "",'DATA ENTRY'!AN6)</f>
        <v/>
      </c>
      <c r="D26" t="str">
        <f>IF('DATA ENTRY'!AO6="", "",'DATA ENTRY'!AO6)</f>
        <v/>
      </c>
      <c r="E26" t="str">
        <f>IF('DATA ENTRY'!AP6="", "",'DATA ENTRY'!AP6)</f>
        <v/>
      </c>
      <c r="F26" t="str">
        <f>IF('DATA ENTRY'!AW6="", "",'DATA ENTRY'!AW6)</f>
        <v/>
      </c>
      <c r="L26" t="s">
        <v>240</v>
      </c>
    </row>
    <row r="27" spans="1:12">
      <c r="A27" s="13" t="str">
        <f>'DATA ENTRY'!AM7</f>
        <v>English</v>
      </c>
      <c r="B27" s="138" t="str">
        <f>IF('DATA ENTRY'!AL$3="","",'DATA ENTRY'!AL$3)</f>
        <v>Thursday, February 3, 2022</v>
      </c>
      <c r="C27" t="str">
        <f>IF('DATA ENTRY'!AN7="", "",'DATA ENTRY'!AN7)</f>
        <v/>
      </c>
      <c r="D27" t="str">
        <f>IF('DATA ENTRY'!AO7="", "",'DATA ENTRY'!AO7)</f>
        <v/>
      </c>
      <c r="E27" t="str">
        <f>IF('DATA ENTRY'!AP7="", "",'DATA ENTRY'!AP7)</f>
        <v/>
      </c>
      <c r="F27" t="str">
        <f>IF('DATA ENTRY'!AW7="", "",'DATA ENTRY'!AW7)</f>
        <v/>
      </c>
      <c r="L27" t="s">
        <v>19</v>
      </c>
    </row>
    <row r="28" spans="1:12">
      <c r="A28" s="13" t="str">
        <f>'DATA ENTRY'!AM8</f>
        <v>History</v>
      </c>
      <c r="B28" s="138" t="str">
        <f>IF('DATA ENTRY'!AL$3="","",'DATA ENTRY'!AL$3)</f>
        <v>Thursday, February 3, 2022</v>
      </c>
      <c r="C28" t="str">
        <f>IF('DATA ENTRY'!AN8="", "",'DATA ENTRY'!AN8)</f>
        <v/>
      </c>
      <c r="D28" t="str">
        <f>IF('DATA ENTRY'!AO8="", "",'DATA ENTRY'!AO8)</f>
        <v/>
      </c>
      <c r="E28" t="str">
        <f>IF('DATA ENTRY'!AP8="", "",'DATA ENTRY'!AP8)</f>
        <v/>
      </c>
      <c r="F28" t="str">
        <f>IF('DATA ENTRY'!AW8="", "",'DATA ENTRY'!AW8)</f>
        <v/>
      </c>
      <c r="L28" t="s">
        <v>241</v>
      </c>
    </row>
    <row r="29" spans="1:12">
      <c r="A29" s="13" t="str">
        <f>'DATA ENTRY'!AM9</f>
        <v>Science</v>
      </c>
      <c r="B29" s="138" t="str">
        <f>IF('DATA ENTRY'!AL$3="","",'DATA ENTRY'!AL$3)</f>
        <v>Thursday, February 3, 2022</v>
      </c>
      <c r="C29" t="str">
        <f>IF('DATA ENTRY'!AN9="", "",'DATA ENTRY'!AN9)</f>
        <v/>
      </c>
      <c r="D29" t="str">
        <f>IF('DATA ENTRY'!AO9="", "",'DATA ENTRY'!AO9)</f>
        <v/>
      </c>
      <c r="E29" t="str">
        <f>IF('DATA ENTRY'!AP9="", "",'DATA ENTRY'!AP9)</f>
        <v/>
      </c>
      <c r="F29" t="str">
        <f>IF('DATA ENTRY'!AW9="", "",'DATA ENTRY'!AW9)</f>
        <v/>
      </c>
      <c r="L29" t="s">
        <v>21</v>
      </c>
    </row>
    <row r="30" spans="1:12">
      <c r="A30" s="13" t="str">
        <f>'DATA ENTRY'!AM10</f>
        <v>Group</v>
      </c>
      <c r="B30" s="138" t="str">
        <f>IF('DATA ENTRY'!AL$3="","",'DATA ENTRY'!AL$3)</f>
        <v>Thursday, February 3, 2022</v>
      </c>
      <c r="C30" t="str">
        <f>IF('DATA ENTRY'!AN10="", "",'DATA ENTRY'!AN10)</f>
        <v/>
      </c>
      <c r="D30" t="str">
        <f>IF('DATA ENTRY'!AO10="", "",'DATA ENTRY'!AO10)</f>
        <v/>
      </c>
      <c r="E30" t="str">
        <f>IF('DATA ENTRY'!AP10="", "",'DATA ENTRY'!AP10)</f>
        <v/>
      </c>
      <c r="F30" t="str">
        <f>IF('DATA ENTRY'!AW10="", "",'DATA ENTRY'!AW10)</f>
        <v/>
      </c>
      <c r="L30" t="s">
        <v>22</v>
      </c>
    </row>
    <row r="31" spans="1:12">
      <c r="A31" s="13" t="str">
        <f>'DATA ENTRY'!AM11</f>
        <v>LL</v>
      </c>
      <c r="B31" s="138" t="str">
        <f>IF('DATA ENTRY'!AL$3="","",'DATA ENTRY'!AL$3)</f>
        <v>Thursday, February 3, 2022</v>
      </c>
      <c r="C31" t="str">
        <f>IF('DATA ENTRY'!AN11="", "",'DATA ENTRY'!AN11)</f>
        <v/>
      </c>
      <c r="D31" t="str">
        <f>IF('DATA ENTRY'!AO11="", "",'DATA ENTRY'!AO11)</f>
        <v/>
      </c>
      <c r="E31" t="str">
        <f>IF('DATA ENTRY'!AP11="", "",'DATA ENTRY'!AP11)</f>
        <v/>
      </c>
      <c r="F31" t="str">
        <f>IF('DATA ENTRY'!AW11="", "",'DATA ENTRY'!AW11)</f>
        <v/>
      </c>
      <c r="L31" t="s">
        <v>242</v>
      </c>
    </row>
    <row r="32" spans="1:12">
      <c r="A32" s="13" t="str">
        <f>'DATA ENTRY'!AM12</f>
        <v>Elective</v>
      </c>
      <c r="B32" s="138" t="str">
        <f>IF('DATA ENTRY'!AL$3="","",'DATA ENTRY'!AL$3)</f>
        <v>Thursday, February 3, 2022</v>
      </c>
      <c r="C32" t="str">
        <f>IF('DATA ENTRY'!AN12="", "",'DATA ENTRY'!AN12)</f>
        <v/>
      </c>
      <c r="D32" t="str">
        <f>IF('DATA ENTRY'!AO12="", "",'DATA ENTRY'!AO12)</f>
        <v/>
      </c>
      <c r="E32" t="str">
        <f>IF('DATA ENTRY'!AP12="", "",'DATA ENTRY'!AP12)</f>
        <v/>
      </c>
      <c r="F32" t="str">
        <f>IF('DATA ENTRY'!AW12="", "",'DATA ENTRY'!AW12)</f>
        <v/>
      </c>
      <c r="L32" t="s">
        <v>243</v>
      </c>
    </row>
    <row r="33" spans="1:12">
      <c r="A33" s="13" t="str">
        <f>'DATA ENTRY'!AM13</f>
        <v>Econ</v>
      </c>
      <c r="B33" s="138" t="str">
        <f>IF('DATA ENTRY'!AL$3="","",'DATA ENTRY'!AL$3)</f>
        <v>Thursday, February 3, 2022</v>
      </c>
      <c r="C33" t="str">
        <f>IF('DATA ENTRY'!AN13="", "",'DATA ENTRY'!AN13)</f>
        <v/>
      </c>
      <c r="D33" t="str">
        <f>IF('DATA ENTRY'!AO13="", "",'DATA ENTRY'!AO13)</f>
        <v/>
      </c>
      <c r="E33" t="str">
        <f>IF('DATA ENTRY'!AP13="", "",'DATA ENTRY'!AP13)</f>
        <v/>
      </c>
      <c r="F33" t="str">
        <f>IF('DATA ENTRY'!AW13="", "",'DATA ENTRY'!AW13)</f>
        <v/>
      </c>
      <c r="L33" t="s">
        <v>244</v>
      </c>
    </row>
    <row r="34" spans="1:12">
      <c r="A34" s="13" t="str">
        <f>'DATA ENTRY'!AY6</f>
        <v>Math</v>
      </c>
      <c r="B34" s="138" t="str">
        <f>IF('DATA ENTRY'!AX$3="","",'DATA ENTRY'!AX$3)</f>
        <v>Friday, February 4, 2022</v>
      </c>
      <c r="C34" t="str">
        <f>IF('DATA ENTRY'!AZ6="", "",'DATA ENTRY'!AZ6)</f>
        <v/>
      </c>
      <c r="D34" t="str">
        <f>IF('DATA ENTRY'!BA6="", "",'DATA ENTRY'!BA6)</f>
        <v/>
      </c>
      <c r="E34" t="str">
        <f>IF('DATA ENTRY'!BB6="", "",'DATA ENTRY'!BB6)</f>
        <v/>
      </c>
      <c r="F34" t="str">
        <f>IF('DATA ENTRY'!BI6="", "",'DATA ENTRY'!BI6)</f>
        <v/>
      </c>
      <c r="L34" t="s">
        <v>12</v>
      </c>
    </row>
    <row r="35" spans="1:12">
      <c r="A35" s="13" t="str">
        <f>'DATA ENTRY'!AY7</f>
        <v>English</v>
      </c>
      <c r="B35" s="138" t="str">
        <f>IF('DATA ENTRY'!AX$3="","",'DATA ENTRY'!AX$3)</f>
        <v>Friday, February 4, 2022</v>
      </c>
      <c r="C35" t="str">
        <f>IF('DATA ENTRY'!AZ7="", "",'DATA ENTRY'!AZ7)</f>
        <v/>
      </c>
      <c r="D35" t="str">
        <f>IF('DATA ENTRY'!BA7="", "",'DATA ENTRY'!BA7)</f>
        <v/>
      </c>
      <c r="E35" t="str">
        <f>IF('DATA ENTRY'!BB7="", "",'DATA ENTRY'!BB7)</f>
        <v/>
      </c>
      <c r="F35" t="str">
        <f>IF('DATA ENTRY'!BI7="", "",'DATA ENTRY'!BI7)</f>
        <v/>
      </c>
    </row>
    <row r="36" spans="1:12">
      <c r="A36" s="13" t="str">
        <f>'DATA ENTRY'!AY8</f>
        <v>History</v>
      </c>
      <c r="B36" s="138" t="str">
        <f>IF('DATA ENTRY'!AX$3="","",'DATA ENTRY'!AX$3)</f>
        <v>Friday, February 4, 2022</v>
      </c>
      <c r="C36" t="str">
        <f>IF('DATA ENTRY'!AZ8="", "",'DATA ENTRY'!AZ8)</f>
        <v/>
      </c>
      <c r="D36" t="str">
        <f>IF('DATA ENTRY'!BA8="", "",'DATA ENTRY'!BA8)</f>
        <v/>
      </c>
      <c r="E36" t="str">
        <f>IF('DATA ENTRY'!BB8="", "",'DATA ENTRY'!BB8)</f>
        <v/>
      </c>
      <c r="F36" t="str">
        <f>IF('DATA ENTRY'!BI8="", "",'DATA ENTRY'!BI8)</f>
        <v/>
      </c>
    </row>
    <row r="37" spans="1:12">
      <c r="A37" s="13" t="str">
        <f>'DATA ENTRY'!AY9</f>
        <v>Science</v>
      </c>
      <c r="B37" s="138" t="str">
        <f>IF('DATA ENTRY'!AX$3="","",'DATA ENTRY'!AX$3)</f>
        <v>Friday, February 4, 2022</v>
      </c>
      <c r="C37" t="str">
        <f>IF('DATA ENTRY'!AZ9="", "",'DATA ENTRY'!AZ9)</f>
        <v/>
      </c>
      <c r="D37" t="str">
        <f>IF('DATA ENTRY'!BA9="", "",'DATA ENTRY'!BA9)</f>
        <v/>
      </c>
      <c r="E37" t="str">
        <f>IF('DATA ENTRY'!BB9="", "",'DATA ENTRY'!BB9)</f>
        <v/>
      </c>
      <c r="F37" t="str">
        <f>IF('DATA ENTRY'!BI9="", "",'DATA ENTRY'!BI9)</f>
        <v/>
      </c>
    </row>
    <row r="38" spans="1:12">
      <c r="A38" s="13" t="str">
        <f>'DATA ENTRY'!AY10</f>
        <v>Group</v>
      </c>
      <c r="B38" s="138" t="str">
        <f>IF('DATA ENTRY'!AX$3="","",'DATA ENTRY'!AX$3)</f>
        <v>Friday, February 4, 2022</v>
      </c>
      <c r="C38" t="str">
        <f>IF('DATA ENTRY'!AZ10="", "",'DATA ENTRY'!AZ10)</f>
        <v/>
      </c>
      <c r="D38" t="str">
        <f>IF('DATA ENTRY'!BA10="", "",'DATA ENTRY'!BA10)</f>
        <v/>
      </c>
      <c r="E38" t="str">
        <f>IF('DATA ENTRY'!BB10="", "",'DATA ENTRY'!BB10)</f>
        <v/>
      </c>
      <c r="F38" t="str">
        <f>IF('DATA ENTRY'!BI10="", "",'DATA ENTRY'!BI10)</f>
        <v/>
      </c>
    </row>
    <row r="39" spans="1:12">
      <c r="A39" s="13" t="str">
        <f>'DATA ENTRY'!AY11</f>
        <v>LL</v>
      </c>
      <c r="B39" s="138" t="str">
        <f>IF('DATA ENTRY'!AX$3="","",'DATA ENTRY'!AX$3)</f>
        <v>Friday, February 4, 2022</v>
      </c>
      <c r="C39" t="str">
        <f>IF('DATA ENTRY'!AZ11="", "",'DATA ENTRY'!AZ11)</f>
        <v/>
      </c>
      <c r="D39" t="str">
        <f>IF('DATA ENTRY'!BA11="", "",'DATA ENTRY'!BA11)</f>
        <v/>
      </c>
      <c r="E39" t="str">
        <f>IF('DATA ENTRY'!BB11="", "",'DATA ENTRY'!BB11)</f>
        <v/>
      </c>
      <c r="F39" t="str">
        <f>IF('DATA ENTRY'!BI11="", "",'DATA ENTRY'!BI11)</f>
        <v/>
      </c>
      <c r="L39" s="145"/>
    </row>
    <row r="40" spans="1:12">
      <c r="A40" s="13" t="str">
        <f>'DATA ENTRY'!AY12</f>
        <v>Elective</v>
      </c>
      <c r="B40" s="138" t="str">
        <f>IF('DATA ENTRY'!AX$3="","",'DATA ENTRY'!AX$3)</f>
        <v>Friday, February 4, 2022</v>
      </c>
      <c r="C40" t="str">
        <f>IF('DATA ENTRY'!AZ12="", "",'DATA ENTRY'!AZ12)</f>
        <v/>
      </c>
      <c r="D40" t="str">
        <f>IF('DATA ENTRY'!BA12="", "",'DATA ENTRY'!BA12)</f>
        <v/>
      </c>
      <c r="E40" t="str">
        <f>IF('DATA ENTRY'!BB12="", "",'DATA ENTRY'!BB12)</f>
        <v/>
      </c>
      <c r="F40" t="str">
        <f>IF('DATA ENTRY'!BI12="", "",'DATA ENTRY'!BI12)</f>
        <v/>
      </c>
    </row>
    <row r="41" spans="1:12">
      <c r="A41" s="13" t="str">
        <f>'DATA ENTRY'!AY13</f>
        <v>Econ</v>
      </c>
      <c r="B41" s="138" t="str">
        <f>IF('DATA ENTRY'!AX$3="","",'DATA ENTRY'!AX$3)</f>
        <v>Friday, February 4, 2022</v>
      </c>
      <c r="C41" t="str">
        <f>IF('DATA ENTRY'!AZ13="", "",'DATA ENTRY'!AZ13)</f>
        <v/>
      </c>
      <c r="D41" t="str">
        <f>IF('DATA ENTRY'!BA13="", "",'DATA ENTRY'!BA13)</f>
        <v/>
      </c>
      <c r="E41" t="str">
        <f>IF('DATA ENTRY'!BB13="", "",'DATA ENTRY'!BB13)</f>
        <v/>
      </c>
      <c r="F41" t="str">
        <f>IF('DATA ENTRY'!BI13="", "",'DATA ENTRY'!BI13)</f>
        <v/>
      </c>
    </row>
    <row r="42" spans="1:12" s="145" customFormat="1">
      <c r="A42" s="144" t="str">
        <f>'DATA ENTRY'!C27</f>
        <v>Math</v>
      </c>
      <c r="B42" s="138" t="str">
        <f>IF('DATA ENTRY'!B$24="","",'DATA ENTRY'!B$24)</f>
        <v>Monday, February 7, 2022</v>
      </c>
      <c r="C42" t="str">
        <f>IF('DATA ENTRY'!D27="", "",'DATA ENTRY'!D27)</f>
        <v/>
      </c>
      <c r="D42" t="str">
        <f>IF('DATA ENTRY'!E27="", "",'DATA ENTRY'!E27)</f>
        <v/>
      </c>
      <c r="E42" t="str">
        <f>IF('DATA ENTRY'!F27="", "",'DATA ENTRY'!F27)</f>
        <v/>
      </c>
      <c r="F42" t="str">
        <f>IF('DATA ENTRY'!M27="", "",'DATA ENTRY'!M27)</f>
        <v/>
      </c>
      <c r="L42"/>
    </row>
    <row r="43" spans="1:12">
      <c r="A43" s="144" t="str">
        <f>'DATA ENTRY'!C28</f>
        <v>English</v>
      </c>
      <c r="B43" s="138" t="str">
        <f>IF('DATA ENTRY'!B$24="","",'DATA ENTRY'!B$24)</f>
        <v>Monday, February 7, 2022</v>
      </c>
      <c r="C43" t="str">
        <f>IF('DATA ENTRY'!D28="", "",'DATA ENTRY'!D28)</f>
        <v/>
      </c>
      <c r="D43" t="str">
        <f>IF('DATA ENTRY'!E28="", "",'DATA ENTRY'!E28)</f>
        <v/>
      </c>
      <c r="E43" t="str">
        <f>IF('DATA ENTRY'!F28="", "",'DATA ENTRY'!F28)</f>
        <v/>
      </c>
      <c r="F43" t="str">
        <f>IF('DATA ENTRY'!M28="", "",'DATA ENTRY'!M28)</f>
        <v/>
      </c>
    </row>
    <row r="44" spans="1:12">
      <c r="A44" s="144" t="str">
        <f>'DATA ENTRY'!C29</f>
        <v>History</v>
      </c>
      <c r="B44" s="138" t="str">
        <f>IF('DATA ENTRY'!B$24="","",'DATA ENTRY'!B$24)</f>
        <v>Monday, February 7, 2022</v>
      </c>
      <c r="C44" t="str">
        <f>IF('DATA ENTRY'!D29="", "",'DATA ENTRY'!D29)</f>
        <v/>
      </c>
      <c r="D44" t="str">
        <f>IF('DATA ENTRY'!E29="", "",'DATA ENTRY'!E29)</f>
        <v/>
      </c>
      <c r="E44" t="str">
        <f>IF('DATA ENTRY'!F29="", "",'DATA ENTRY'!F29)</f>
        <v/>
      </c>
      <c r="F44" t="str">
        <f>IF('DATA ENTRY'!M29="", "",'DATA ENTRY'!M29)</f>
        <v/>
      </c>
    </row>
    <row r="45" spans="1:12">
      <c r="A45" s="144" t="str">
        <f>'DATA ENTRY'!C30</f>
        <v>Science</v>
      </c>
      <c r="B45" s="138" t="str">
        <f>IF('DATA ENTRY'!B$24="","",'DATA ENTRY'!B$24)</f>
        <v>Monday, February 7, 2022</v>
      </c>
      <c r="C45" t="str">
        <f>IF('DATA ENTRY'!D30="", "",'DATA ENTRY'!D30)</f>
        <v/>
      </c>
      <c r="D45" t="str">
        <f>IF('DATA ENTRY'!E30="", "",'DATA ENTRY'!E30)</f>
        <v/>
      </c>
      <c r="E45" t="str">
        <f>IF('DATA ENTRY'!F30="", "",'DATA ENTRY'!F30)</f>
        <v/>
      </c>
      <c r="F45" t="str">
        <f>IF('DATA ENTRY'!M30="", "",'DATA ENTRY'!M30)</f>
        <v/>
      </c>
    </row>
    <row r="46" spans="1:12">
      <c r="A46" s="144" t="str">
        <f>'DATA ENTRY'!C31</f>
        <v>Group</v>
      </c>
      <c r="B46" s="138" t="str">
        <f>IF('DATA ENTRY'!B$24="","",'DATA ENTRY'!B$24)</f>
        <v>Monday, February 7, 2022</v>
      </c>
      <c r="C46" t="str">
        <f>IF('DATA ENTRY'!D31="", "",'DATA ENTRY'!D31)</f>
        <v/>
      </c>
      <c r="D46" t="str">
        <f>IF('DATA ENTRY'!E31="", "",'DATA ENTRY'!E31)</f>
        <v/>
      </c>
      <c r="E46" t="str">
        <f>IF('DATA ENTRY'!F31="", "",'DATA ENTRY'!F31)</f>
        <v/>
      </c>
      <c r="F46" t="str">
        <f>IF('DATA ENTRY'!M31="", "",'DATA ENTRY'!M31)</f>
        <v/>
      </c>
    </row>
    <row r="47" spans="1:12">
      <c r="A47" s="144" t="str">
        <f>'DATA ENTRY'!C32</f>
        <v>LL</v>
      </c>
      <c r="B47" s="138" t="str">
        <f>IF('DATA ENTRY'!B$24="","",'DATA ENTRY'!B$24)</f>
        <v>Monday, February 7, 2022</v>
      </c>
      <c r="C47" t="str">
        <f>IF('DATA ENTRY'!D32="", "",'DATA ENTRY'!D32)</f>
        <v/>
      </c>
      <c r="D47" t="str">
        <f>IF('DATA ENTRY'!E32="", "",'DATA ENTRY'!E32)</f>
        <v/>
      </c>
      <c r="E47" t="str">
        <f>IF('DATA ENTRY'!F32="", "",'DATA ENTRY'!F32)</f>
        <v/>
      </c>
      <c r="F47" t="str">
        <f>IF('DATA ENTRY'!M32="", "",'DATA ENTRY'!M32)</f>
        <v/>
      </c>
    </row>
    <row r="48" spans="1:12">
      <c r="A48" s="144" t="str">
        <f>'DATA ENTRY'!C33</f>
        <v>Elective</v>
      </c>
      <c r="B48" s="138" t="str">
        <f>IF('DATA ENTRY'!B$24="","",'DATA ENTRY'!B$24)</f>
        <v>Monday, February 7, 2022</v>
      </c>
      <c r="C48" t="str">
        <f>IF('DATA ENTRY'!D33="", "",'DATA ENTRY'!D33)</f>
        <v/>
      </c>
      <c r="D48" t="str">
        <f>IF('DATA ENTRY'!E33="", "",'DATA ENTRY'!E33)</f>
        <v/>
      </c>
      <c r="E48" t="str">
        <f>IF('DATA ENTRY'!F33="", "",'DATA ENTRY'!F33)</f>
        <v/>
      </c>
      <c r="F48" t="str">
        <f>IF('DATA ENTRY'!M33="", "",'DATA ENTRY'!M33)</f>
        <v/>
      </c>
    </row>
    <row r="49" spans="1:6">
      <c r="A49" s="144" t="str">
        <f>'DATA ENTRY'!C34</f>
        <v>Econ</v>
      </c>
      <c r="B49" s="138" t="str">
        <f>IF('DATA ENTRY'!B$24="","",'DATA ENTRY'!B$24)</f>
        <v>Monday, February 7, 2022</v>
      </c>
      <c r="C49" t="str">
        <f>IF('DATA ENTRY'!D34="", "",'DATA ENTRY'!D34)</f>
        <v/>
      </c>
      <c r="D49" t="str">
        <f>IF('DATA ENTRY'!E34="", "",'DATA ENTRY'!E34)</f>
        <v/>
      </c>
      <c r="E49" t="str">
        <f>IF('DATA ENTRY'!F34="", "",'DATA ENTRY'!F34)</f>
        <v/>
      </c>
      <c r="F49" t="str">
        <f>IF('DATA ENTRY'!M34="", "",'DATA ENTRY'!M34)</f>
        <v/>
      </c>
    </row>
    <row r="50" spans="1:6">
      <c r="A50" s="144" t="str">
        <f>'DATA ENTRY'!O27</f>
        <v>Math</v>
      </c>
      <c r="B50" s="138" t="str">
        <f>IF('DATA ENTRY'!N$24="","",'DATA ENTRY'!N$24)</f>
        <v>Tuesday February 8, 2022</v>
      </c>
      <c r="C50" t="str">
        <f>IF('DATA ENTRY'!P27="", "",'DATA ENTRY'!P27)</f>
        <v/>
      </c>
      <c r="D50" t="str">
        <f>IF('DATA ENTRY'!Q27="", "",'DATA ENTRY'!Q27)</f>
        <v/>
      </c>
      <c r="E50" t="str">
        <f>IF('DATA ENTRY'!R27="", "",'DATA ENTRY'!R27)</f>
        <v/>
      </c>
      <c r="F50" t="str">
        <f>IF('DATA ENTRY'!Y27="", "",'DATA ENTRY'!Y27)</f>
        <v/>
      </c>
    </row>
    <row r="51" spans="1:6">
      <c r="A51" s="144" t="str">
        <f>'DATA ENTRY'!O28</f>
        <v>English</v>
      </c>
      <c r="B51" s="138" t="str">
        <f>IF('DATA ENTRY'!N$24="","",'DATA ENTRY'!N$24)</f>
        <v>Tuesday February 8, 2022</v>
      </c>
      <c r="C51" t="str">
        <f>IF('DATA ENTRY'!P28="", "",'DATA ENTRY'!P28)</f>
        <v/>
      </c>
      <c r="D51" t="str">
        <f>IF('DATA ENTRY'!Q28="", "",'DATA ENTRY'!Q28)</f>
        <v/>
      </c>
      <c r="E51" t="str">
        <f>IF('DATA ENTRY'!R28="", "",'DATA ENTRY'!R28)</f>
        <v/>
      </c>
      <c r="F51" t="str">
        <f>IF('DATA ENTRY'!Y28="", "",'DATA ENTRY'!Y28)</f>
        <v/>
      </c>
    </row>
    <row r="52" spans="1:6">
      <c r="A52" s="144" t="str">
        <f>'DATA ENTRY'!O29</f>
        <v>History</v>
      </c>
      <c r="B52" s="138" t="str">
        <f>IF('DATA ENTRY'!N$24="","",'DATA ENTRY'!N$24)</f>
        <v>Tuesday February 8, 2022</v>
      </c>
      <c r="C52" t="str">
        <f>IF('DATA ENTRY'!P29="", "",'DATA ENTRY'!P29)</f>
        <v/>
      </c>
      <c r="D52" t="str">
        <f>IF('DATA ENTRY'!Q29="", "",'DATA ENTRY'!Q29)</f>
        <v/>
      </c>
      <c r="E52" t="str">
        <f>IF('DATA ENTRY'!R29="", "",'DATA ENTRY'!R29)</f>
        <v/>
      </c>
      <c r="F52" t="str">
        <f>IF('DATA ENTRY'!Y29="", "",'DATA ENTRY'!Y29)</f>
        <v/>
      </c>
    </row>
    <row r="53" spans="1:6">
      <c r="A53" s="144" t="str">
        <f>'DATA ENTRY'!O30</f>
        <v>Science</v>
      </c>
      <c r="B53" s="138" t="str">
        <f>IF('DATA ENTRY'!N$24="","",'DATA ENTRY'!N$24)</f>
        <v>Tuesday February 8, 2022</v>
      </c>
      <c r="C53" t="str">
        <f>IF('DATA ENTRY'!P30="", "",'DATA ENTRY'!P30)</f>
        <v/>
      </c>
      <c r="D53" t="str">
        <f>IF('DATA ENTRY'!Q30="", "",'DATA ENTRY'!Q30)</f>
        <v/>
      </c>
      <c r="E53" t="str">
        <f>IF('DATA ENTRY'!R30="", "",'DATA ENTRY'!R30)</f>
        <v/>
      </c>
      <c r="F53" t="str">
        <f>IF('DATA ENTRY'!Y30="", "",'DATA ENTRY'!Y30)</f>
        <v/>
      </c>
    </row>
    <row r="54" spans="1:6">
      <c r="A54" s="144" t="str">
        <f>'DATA ENTRY'!O31</f>
        <v>Group</v>
      </c>
      <c r="B54" s="138" t="str">
        <f>IF('DATA ENTRY'!N$24="","",'DATA ENTRY'!N$24)</f>
        <v>Tuesday February 8, 2022</v>
      </c>
      <c r="C54" t="str">
        <f>IF('DATA ENTRY'!P31="", "",'DATA ENTRY'!P31)</f>
        <v/>
      </c>
      <c r="D54" t="str">
        <f>IF('DATA ENTRY'!Q31="", "",'DATA ENTRY'!Q31)</f>
        <v/>
      </c>
      <c r="E54" t="str">
        <f>IF('DATA ENTRY'!R31="", "",'DATA ENTRY'!R31)</f>
        <v/>
      </c>
      <c r="F54" t="str">
        <f>IF('DATA ENTRY'!Y31="", "",'DATA ENTRY'!Y31)</f>
        <v/>
      </c>
    </row>
    <row r="55" spans="1:6">
      <c r="A55" s="144">
        <f>'DATA ENTRY'!O32</f>
        <v>0</v>
      </c>
      <c r="B55" s="138" t="str">
        <f>IF('DATA ENTRY'!N$24="","",'DATA ENTRY'!N$24)</f>
        <v>Tuesday February 8, 2022</v>
      </c>
      <c r="C55" t="str">
        <f>IF('DATA ENTRY'!P32="", "",'DATA ENTRY'!P32)</f>
        <v/>
      </c>
      <c r="D55" t="str">
        <f>IF('DATA ENTRY'!Q32="", "",'DATA ENTRY'!Q32)</f>
        <v/>
      </c>
      <c r="E55" t="str">
        <f>IF('DATA ENTRY'!R32="", "",'DATA ENTRY'!R32)</f>
        <v/>
      </c>
      <c r="F55" t="str">
        <f>IF('DATA ENTRY'!Y32="", "",'DATA ENTRY'!Y32)</f>
        <v/>
      </c>
    </row>
    <row r="56" spans="1:6">
      <c r="A56" s="144">
        <f>'DATA ENTRY'!O33</f>
        <v>0</v>
      </c>
      <c r="B56" s="138" t="str">
        <f>IF('DATA ENTRY'!N$24="","",'DATA ENTRY'!N$24)</f>
        <v>Tuesday February 8, 2022</v>
      </c>
      <c r="C56" t="str">
        <f>IF('DATA ENTRY'!P33="", "",'DATA ENTRY'!P33)</f>
        <v/>
      </c>
      <c r="D56" t="str">
        <f>IF('DATA ENTRY'!Q33="", "",'DATA ENTRY'!Q33)</f>
        <v/>
      </c>
      <c r="E56" t="str">
        <f>IF('DATA ENTRY'!R33="", "",'DATA ENTRY'!R33)</f>
        <v/>
      </c>
      <c r="F56" t="str">
        <f>IF('DATA ENTRY'!Y33="", "",'DATA ENTRY'!Y33)</f>
        <v/>
      </c>
    </row>
    <row r="57" spans="1:6">
      <c r="A57" s="144">
        <f>'DATA ENTRY'!O34</f>
        <v>0</v>
      </c>
      <c r="B57" s="138" t="str">
        <f>IF('DATA ENTRY'!N$24="","",'DATA ENTRY'!N$24)</f>
        <v>Tuesday February 8, 2022</v>
      </c>
      <c r="C57" t="str">
        <f>IF('DATA ENTRY'!P34="", "",'DATA ENTRY'!P34)</f>
        <v/>
      </c>
      <c r="D57" t="str">
        <f>IF('DATA ENTRY'!Q34="", "",'DATA ENTRY'!Q34)</f>
        <v/>
      </c>
      <c r="E57" t="str">
        <f>IF('DATA ENTRY'!R34="", "",'DATA ENTRY'!R34)</f>
        <v/>
      </c>
      <c r="F57" t="str">
        <f>IF('DATA ENTRY'!Y34="", "",'DATA ENTRY'!Y34)</f>
        <v/>
      </c>
    </row>
    <row r="58" spans="1:6">
      <c r="A58" s="144" t="str">
        <f>'DATA ENTRY'!AA27</f>
        <v>Math</v>
      </c>
      <c r="B58" s="138" t="str">
        <f>IF('DATA ENTRY'!Z$24="","",'DATA ENTRY'!Z$24)</f>
        <v>Wednesday, February 9, 2022</v>
      </c>
      <c r="C58" t="str">
        <f>IF('DATA ENTRY'!AB27="", "",'DATA ENTRY'!AB27)</f>
        <v/>
      </c>
      <c r="D58" t="str">
        <f>IF('DATA ENTRY'!AC27="", "",'DATA ENTRY'!AC27)</f>
        <v/>
      </c>
      <c r="E58" t="str">
        <f>IF('DATA ENTRY'!AD27="", "",'DATA ENTRY'!AD27)</f>
        <v/>
      </c>
      <c r="F58" t="str">
        <f>IF('DATA ENTRY'!AK27="", "",'DATA ENTRY'!AK27)</f>
        <v/>
      </c>
    </row>
    <row r="59" spans="1:6">
      <c r="A59" s="144" t="str">
        <f>'DATA ENTRY'!AA28</f>
        <v>English</v>
      </c>
      <c r="B59" s="138" t="str">
        <f>IF('DATA ENTRY'!Z$24="","",'DATA ENTRY'!Z$24)</f>
        <v>Wednesday, February 9, 2022</v>
      </c>
      <c r="C59" t="str">
        <f>IF('DATA ENTRY'!AB28="", "",'DATA ENTRY'!AB28)</f>
        <v/>
      </c>
      <c r="D59" t="str">
        <f>IF('DATA ENTRY'!AC28="", "",'DATA ENTRY'!AC28)</f>
        <v/>
      </c>
      <c r="E59" t="str">
        <f>IF('DATA ENTRY'!AD28="", "",'DATA ENTRY'!AD28)</f>
        <v/>
      </c>
      <c r="F59" t="str">
        <f>IF('DATA ENTRY'!AK28="", "",'DATA ENTRY'!AK28)</f>
        <v/>
      </c>
    </row>
    <row r="60" spans="1:6">
      <c r="A60" s="144" t="str">
        <f>'DATA ENTRY'!AA29</f>
        <v>History</v>
      </c>
      <c r="B60" s="138" t="str">
        <f>IF('DATA ENTRY'!Z$24="","",'DATA ENTRY'!Z$24)</f>
        <v>Wednesday, February 9, 2022</v>
      </c>
      <c r="C60" t="str">
        <f>IF('DATA ENTRY'!AB29="", "",'DATA ENTRY'!AB29)</f>
        <v/>
      </c>
      <c r="D60" t="str">
        <f>IF('DATA ENTRY'!AC29="", "",'DATA ENTRY'!AC29)</f>
        <v/>
      </c>
      <c r="E60" t="str">
        <f>IF('DATA ENTRY'!AD29="", "",'DATA ENTRY'!AD29)</f>
        <v/>
      </c>
      <c r="F60" t="str">
        <f>IF('DATA ENTRY'!AK29="", "",'DATA ENTRY'!AK29)</f>
        <v/>
      </c>
    </row>
    <row r="61" spans="1:6">
      <c r="A61" s="144" t="str">
        <f>'DATA ENTRY'!AA30</f>
        <v>Science</v>
      </c>
      <c r="B61" s="138" t="str">
        <f>IF('DATA ENTRY'!Z$24="","",'DATA ENTRY'!Z$24)</f>
        <v>Wednesday, February 9, 2022</v>
      </c>
      <c r="C61" t="str">
        <f>IF('DATA ENTRY'!AB30="", "",'DATA ENTRY'!AB30)</f>
        <v/>
      </c>
      <c r="D61" t="str">
        <f>IF('DATA ENTRY'!AC30="", "",'DATA ENTRY'!AC30)</f>
        <v/>
      </c>
      <c r="E61" t="str">
        <f>IF('DATA ENTRY'!AD30="", "",'DATA ENTRY'!AD30)</f>
        <v/>
      </c>
      <c r="F61" t="str">
        <f>IF('DATA ENTRY'!AK30="", "",'DATA ENTRY'!AK30)</f>
        <v/>
      </c>
    </row>
    <row r="62" spans="1:6">
      <c r="A62" s="144" t="str">
        <f>'DATA ENTRY'!AA31</f>
        <v>Group</v>
      </c>
      <c r="B62" s="138" t="str">
        <f>IF('DATA ENTRY'!Z$24="","",'DATA ENTRY'!Z$24)</f>
        <v>Wednesday, February 9, 2022</v>
      </c>
      <c r="C62" t="str">
        <f>IF('DATA ENTRY'!AB31="", "",'DATA ENTRY'!AB31)</f>
        <v/>
      </c>
      <c r="D62" t="str">
        <f>IF('DATA ENTRY'!AC31="", "",'DATA ENTRY'!AC31)</f>
        <v/>
      </c>
      <c r="E62" t="str">
        <f>IF('DATA ENTRY'!AD31="", "",'DATA ENTRY'!AD31)</f>
        <v/>
      </c>
      <c r="F62" t="str">
        <f>IF('DATA ENTRY'!AK31="", "",'DATA ENTRY'!AK31)</f>
        <v/>
      </c>
    </row>
    <row r="63" spans="1:6">
      <c r="A63" s="144" t="str">
        <f>'DATA ENTRY'!AA32</f>
        <v>LL</v>
      </c>
      <c r="B63" s="138" t="str">
        <f>IF('DATA ENTRY'!Z$24="","",'DATA ENTRY'!Z$24)</f>
        <v>Wednesday, February 9, 2022</v>
      </c>
      <c r="C63" t="str">
        <f>IF('DATA ENTRY'!AB32="", "",'DATA ENTRY'!AB32)</f>
        <v/>
      </c>
      <c r="D63" t="str">
        <f>IF('DATA ENTRY'!AC32="", "",'DATA ENTRY'!AC32)</f>
        <v/>
      </c>
      <c r="E63" t="str">
        <f>IF('DATA ENTRY'!AD32="", "",'DATA ENTRY'!AD32)</f>
        <v/>
      </c>
      <c r="F63" t="str">
        <f>IF('DATA ENTRY'!AK32="", "",'DATA ENTRY'!AK32)</f>
        <v/>
      </c>
    </row>
    <row r="64" spans="1:6">
      <c r="A64" s="144" t="str">
        <f>'DATA ENTRY'!AA33</f>
        <v>Elective</v>
      </c>
      <c r="B64" s="138" t="str">
        <f>IF('DATA ENTRY'!Z$24="","",'DATA ENTRY'!Z$24)</f>
        <v>Wednesday, February 9, 2022</v>
      </c>
      <c r="C64" t="str">
        <f>IF('DATA ENTRY'!AB33="", "",'DATA ENTRY'!AB33)</f>
        <v/>
      </c>
      <c r="D64" t="str">
        <f>IF('DATA ENTRY'!AC33="", "",'DATA ENTRY'!AC33)</f>
        <v/>
      </c>
      <c r="E64" t="str">
        <f>IF('DATA ENTRY'!AD33="", "",'DATA ENTRY'!AD33)</f>
        <v/>
      </c>
      <c r="F64" t="str">
        <f>IF('DATA ENTRY'!AK33="", "",'DATA ENTRY'!AK33)</f>
        <v/>
      </c>
    </row>
    <row r="65" spans="1:6">
      <c r="A65" s="144" t="str">
        <f>'DATA ENTRY'!AA34</f>
        <v>Econ</v>
      </c>
      <c r="B65" s="138" t="str">
        <f>IF('DATA ENTRY'!Z$24="","",'DATA ENTRY'!Z$24)</f>
        <v>Wednesday, February 9, 2022</v>
      </c>
      <c r="C65" t="str">
        <f>IF('DATA ENTRY'!AB34="", "",'DATA ENTRY'!AB34)</f>
        <v/>
      </c>
      <c r="D65" t="str">
        <f>IF('DATA ENTRY'!AC34="", "",'DATA ENTRY'!AC34)</f>
        <v/>
      </c>
      <c r="E65" t="str">
        <f>IF('DATA ENTRY'!AD34="", "",'DATA ENTRY'!AD34)</f>
        <v/>
      </c>
      <c r="F65" t="str">
        <f>IF('DATA ENTRY'!AK34="", "",'DATA ENTRY'!AK34)</f>
        <v/>
      </c>
    </row>
    <row r="66" spans="1:6">
      <c r="A66" s="144" t="str">
        <f>'DATA ENTRY'!AM27</f>
        <v>Math</v>
      </c>
      <c r="B66" s="138" t="str">
        <f>IF('DATA ENTRY'!AL$24="","",'DATA ENTRY'!AL$24)</f>
        <v>Thursday February 10, 2022</v>
      </c>
      <c r="C66" t="str">
        <f>IF('DATA ENTRY'!AN27="", "",'DATA ENTRY'!AN27)</f>
        <v/>
      </c>
      <c r="D66" t="str">
        <f>IF('DATA ENTRY'!AO27="", "",'DATA ENTRY'!AO27)</f>
        <v/>
      </c>
      <c r="E66" t="str">
        <f>IF('DATA ENTRY'!AP27="", "",'DATA ENTRY'!AP27)</f>
        <v/>
      </c>
      <c r="F66" t="str">
        <f>IF('DATA ENTRY'!AW27="", "",'DATA ENTRY'!AW27)</f>
        <v/>
      </c>
    </row>
    <row r="67" spans="1:6">
      <c r="A67" s="144" t="str">
        <f>'DATA ENTRY'!AM28</f>
        <v>English</v>
      </c>
      <c r="B67" s="138" t="str">
        <f>IF('DATA ENTRY'!AL$24="","",'DATA ENTRY'!AL$24)</f>
        <v>Thursday February 10, 2022</v>
      </c>
      <c r="C67" t="str">
        <f>IF('DATA ENTRY'!AN28="", "",'DATA ENTRY'!AN28)</f>
        <v/>
      </c>
      <c r="D67" t="str">
        <f>IF('DATA ENTRY'!AO28="", "",'DATA ENTRY'!AO28)</f>
        <v/>
      </c>
      <c r="E67" t="str">
        <f>IF('DATA ENTRY'!AP28="", "",'DATA ENTRY'!AP28)</f>
        <v/>
      </c>
      <c r="F67" t="str">
        <f>IF('DATA ENTRY'!AW28="", "",'DATA ENTRY'!AW28)</f>
        <v/>
      </c>
    </row>
    <row r="68" spans="1:6">
      <c r="A68" s="144" t="str">
        <f>'DATA ENTRY'!AM29</f>
        <v>History</v>
      </c>
      <c r="B68" s="138" t="str">
        <f>IF('DATA ENTRY'!AL$24="","",'DATA ENTRY'!AL$24)</f>
        <v>Thursday February 10, 2022</v>
      </c>
      <c r="C68" t="str">
        <f>IF('DATA ENTRY'!AN29="", "",'DATA ENTRY'!AN29)</f>
        <v/>
      </c>
      <c r="D68" t="str">
        <f>IF('DATA ENTRY'!AO29="", "",'DATA ENTRY'!AO29)</f>
        <v/>
      </c>
      <c r="E68" t="str">
        <f>IF('DATA ENTRY'!AP29="", "",'DATA ENTRY'!AP29)</f>
        <v/>
      </c>
      <c r="F68" t="str">
        <f>IF('DATA ENTRY'!AW29="", "",'DATA ENTRY'!AW29)</f>
        <v/>
      </c>
    </row>
    <row r="69" spans="1:6">
      <c r="A69" s="144" t="str">
        <f>'DATA ENTRY'!AM30</f>
        <v>Science</v>
      </c>
      <c r="B69" s="138" t="str">
        <f>IF('DATA ENTRY'!AL$24="","",'DATA ENTRY'!AL$24)</f>
        <v>Thursday February 10, 2022</v>
      </c>
      <c r="C69" t="str">
        <f>IF('DATA ENTRY'!AN30="", "",'DATA ENTRY'!AN30)</f>
        <v/>
      </c>
      <c r="D69" t="str">
        <f>IF('DATA ENTRY'!AO30="", "",'DATA ENTRY'!AO30)</f>
        <v/>
      </c>
      <c r="E69" t="str">
        <f>IF('DATA ENTRY'!AP30="", "",'DATA ENTRY'!AP30)</f>
        <v/>
      </c>
      <c r="F69" t="str">
        <f>IF('DATA ENTRY'!AW30="", "",'DATA ENTRY'!AW30)</f>
        <v/>
      </c>
    </row>
    <row r="70" spans="1:6">
      <c r="A70" s="144" t="str">
        <f>'DATA ENTRY'!AM31</f>
        <v>Group</v>
      </c>
      <c r="B70" s="138" t="str">
        <f>IF('DATA ENTRY'!AL$24="","",'DATA ENTRY'!AL$24)</f>
        <v>Thursday February 10, 2022</v>
      </c>
      <c r="C70" t="str">
        <f>IF('DATA ENTRY'!AN31="", "",'DATA ENTRY'!AN31)</f>
        <v/>
      </c>
      <c r="D70" t="str">
        <f>IF('DATA ENTRY'!AO31="", "",'DATA ENTRY'!AO31)</f>
        <v/>
      </c>
      <c r="E70" t="str">
        <f>IF('DATA ENTRY'!AP31="", "",'DATA ENTRY'!AP31)</f>
        <v/>
      </c>
      <c r="F70" t="str">
        <f>IF('DATA ENTRY'!AW31="", "",'DATA ENTRY'!AW31)</f>
        <v/>
      </c>
    </row>
    <row r="71" spans="1:6">
      <c r="A71" s="144" t="str">
        <f>'DATA ENTRY'!AM32</f>
        <v>LL</v>
      </c>
      <c r="B71" s="138" t="str">
        <f>IF('DATA ENTRY'!AL$24="","",'DATA ENTRY'!AL$24)</f>
        <v>Thursday February 10, 2022</v>
      </c>
      <c r="C71" t="str">
        <f>IF('DATA ENTRY'!AN32="", "",'DATA ENTRY'!AN32)</f>
        <v/>
      </c>
      <c r="D71" t="str">
        <f>IF('DATA ENTRY'!AO32="", "",'DATA ENTRY'!AO32)</f>
        <v/>
      </c>
      <c r="E71" t="str">
        <f>IF('DATA ENTRY'!AP32="", "",'DATA ENTRY'!AP32)</f>
        <v/>
      </c>
      <c r="F71" t="str">
        <f>IF('DATA ENTRY'!AW32="", "",'DATA ENTRY'!AW32)</f>
        <v/>
      </c>
    </row>
    <row r="72" spans="1:6">
      <c r="A72" s="144" t="str">
        <f>'DATA ENTRY'!AM33</f>
        <v>Elective</v>
      </c>
      <c r="B72" s="138" t="str">
        <f>IF('DATA ENTRY'!AL$24="","",'DATA ENTRY'!AL$24)</f>
        <v>Thursday February 10, 2022</v>
      </c>
      <c r="C72" t="str">
        <f>IF('DATA ENTRY'!AN33="", "",'DATA ENTRY'!AN33)</f>
        <v/>
      </c>
      <c r="D72" t="str">
        <f>IF('DATA ENTRY'!AO33="", "",'DATA ENTRY'!AO33)</f>
        <v/>
      </c>
      <c r="E72" t="str">
        <f>IF('DATA ENTRY'!AP33="", "",'DATA ENTRY'!AP33)</f>
        <v/>
      </c>
      <c r="F72" t="str">
        <f>IF('DATA ENTRY'!AW33="", "",'DATA ENTRY'!AW33)</f>
        <v/>
      </c>
    </row>
    <row r="73" spans="1:6">
      <c r="A73" s="144" t="str">
        <f>'DATA ENTRY'!AM34</f>
        <v>Econ</v>
      </c>
      <c r="B73" s="138" t="str">
        <f>IF('DATA ENTRY'!AL$24="","",'DATA ENTRY'!AL$24)</f>
        <v>Thursday February 10, 2022</v>
      </c>
      <c r="C73" t="str">
        <f>IF('DATA ENTRY'!AN34="", "",'DATA ENTRY'!AN34)</f>
        <v/>
      </c>
      <c r="D73" t="str">
        <f>IF('DATA ENTRY'!AO34="", "",'DATA ENTRY'!AO34)</f>
        <v/>
      </c>
      <c r="E73" t="str">
        <f>IF('DATA ENTRY'!AP34="", "",'DATA ENTRY'!AP34)</f>
        <v/>
      </c>
      <c r="F73" t="str">
        <f>IF('DATA ENTRY'!AW34="", "",'DATA ENTRY'!AW34)</f>
        <v/>
      </c>
    </row>
    <row r="74" spans="1:6">
      <c r="A74" s="144" t="str">
        <f>'DATA ENTRY'!AY27</f>
        <v>Math</v>
      </c>
      <c r="B74" s="138" t="str">
        <f>IF('DATA ENTRY'!AX$24="","",'DATA ENTRY'!AX$24)</f>
        <v>Friday, February 11, 2022</v>
      </c>
      <c r="C74" t="str">
        <f>IF('DATA ENTRY'!AZ27="", "",'DATA ENTRY'!AZ27)</f>
        <v/>
      </c>
      <c r="D74" t="str">
        <f>IF('DATA ENTRY'!BA27="", "",'DATA ENTRY'!BA27)</f>
        <v/>
      </c>
      <c r="E74" t="str">
        <f>IF('DATA ENTRY'!BB27="", "",'DATA ENTRY'!BB27)</f>
        <v/>
      </c>
      <c r="F74" t="str">
        <f>IF('DATA ENTRY'!BI27="", "",'DATA ENTRY'!BI27)</f>
        <v/>
      </c>
    </row>
    <row r="75" spans="1:6">
      <c r="A75" s="144" t="str">
        <f>'DATA ENTRY'!AY28</f>
        <v>English</v>
      </c>
      <c r="B75" s="138" t="str">
        <f>IF('DATA ENTRY'!AX$24="","",'DATA ENTRY'!AX$24)</f>
        <v>Friday, February 11, 2022</v>
      </c>
      <c r="C75" t="str">
        <f>IF('DATA ENTRY'!AZ28="", "",'DATA ENTRY'!AZ28)</f>
        <v/>
      </c>
      <c r="D75" t="str">
        <f>IF('DATA ENTRY'!BA28="", "",'DATA ENTRY'!BA28)</f>
        <v/>
      </c>
      <c r="E75" t="str">
        <f>IF('DATA ENTRY'!BB28="", "",'DATA ENTRY'!BB28)</f>
        <v/>
      </c>
      <c r="F75" t="str">
        <f>IF('DATA ENTRY'!BI28="", "",'DATA ENTRY'!BI28)</f>
        <v/>
      </c>
    </row>
    <row r="76" spans="1:6">
      <c r="A76" s="144" t="str">
        <f>'DATA ENTRY'!AY29</f>
        <v>History</v>
      </c>
      <c r="B76" s="138" t="str">
        <f>IF('DATA ENTRY'!AX$24="","",'DATA ENTRY'!AX$24)</f>
        <v>Friday, February 11, 2022</v>
      </c>
      <c r="C76" t="str">
        <f>IF('DATA ENTRY'!AZ29="", "",'DATA ENTRY'!AZ29)</f>
        <v/>
      </c>
      <c r="D76" t="str">
        <f>IF('DATA ENTRY'!BA29="", "",'DATA ENTRY'!BA29)</f>
        <v/>
      </c>
      <c r="E76" t="str">
        <f>IF('DATA ENTRY'!BB29="", "",'DATA ENTRY'!BB29)</f>
        <v/>
      </c>
      <c r="F76" t="str">
        <f>IF('DATA ENTRY'!BI29="", "",'DATA ENTRY'!BI29)</f>
        <v/>
      </c>
    </row>
    <row r="77" spans="1:6">
      <c r="A77" s="144" t="str">
        <f>'DATA ENTRY'!AY30</f>
        <v>Science</v>
      </c>
      <c r="B77" s="138" t="str">
        <f>IF('DATA ENTRY'!AX$24="","",'DATA ENTRY'!AX$24)</f>
        <v>Friday, February 11, 2022</v>
      </c>
      <c r="C77" t="str">
        <f>IF('DATA ENTRY'!AZ30="", "",'DATA ENTRY'!AZ30)</f>
        <v/>
      </c>
      <c r="D77" t="str">
        <f>IF('DATA ENTRY'!BA30="", "",'DATA ENTRY'!BA30)</f>
        <v/>
      </c>
      <c r="E77" t="str">
        <f>IF('DATA ENTRY'!BB30="", "",'DATA ENTRY'!BB30)</f>
        <v/>
      </c>
      <c r="F77" t="str">
        <f>IF('DATA ENTRY'!BI30="", "",'DATA ENTRY'!BI30)</f>
        <v/>
      </c>
    </row>
    <row r="78" spans="1:6">
      <c r="A78" s="144" t="str">
        <f>'DATA ENTRY'!AY31</f>
        <v>Group</v>
      </c>
      <c r="B78" s="138" t="str">
        <f>IF('DATA ENTRY'!AX$24="","",'DATA ENTRY'!AX$24)</f>
        <v>Friday, February 11, 2022</v>
      </c>
      <c r="C78" t="str">
        <f>IF('DATA ENTRY'!AZ31="", "",'DATA ENTRY'!AZ31)</f>
        <v/>
      </c>
      <c r="D78" t="str">
        <f>IF('DATA ENTRY'!BA31="", "",'DATA ENTRY'!BA31)</f>
        <v/>
      </c>
      <c r="E78" t="str">
        <f>IF('DATA ENTRY'!BB31="", "",'DATA ENTRY'!BB31)</f>
        <v/>
      </c>
      <c r="F78" t="str">
        <f>IF('DATA ENTRY'!BI31="", "",'DATA ENTRY'!BI31)</f>
        <v/>
      </c>
    </row>
    <row r="79" spans="1:6">
      <c r="A79" s="144" t="str">
        <f>'DATA ENTRY'!AY32</f>
        <v>LL</v>
      </c>
      <c r="B79" s="138" t="str">
        <f>IF('DATA ENTRY'!AX$24="","",'DATA ENTRY'!AX$24)</f>
        <v>Friday, February 11, 2022</v>
      </c>
      <c r="C79" t="str">
        <f>IF('DATA ENTRY'!AZ32="", "",'DATA ENTRY'!AZ32)</f>
        <v/>
      </c>
      <c r="D79" t="str">
        <f>IF('DATA ENTRY'!BA32="", "",'DATA ENTRY'!BA32)</f>
        <v/>
      </c>
      <c r="E79" t="str">
        <f>IF('DATA ENTRY'!BB32="", "",'DATA ENTRY'!BB32)</f>
        <v/>
      </c>
      <c r="F79" t="str">
        <f>IF('DATA ENTRY'!BI32="", "",'DATA ENTRY'!BI32)</f>
        <v/>
      </c>
    </row>
    <row r="80" spans="1:6">
      <c r="A80" s="144" t="str">
        <f>'DATA ENTRY'!AY33</f>
        <v>Elective</v>
      </c>
      <c r="B80" s="138" t="str">
        <f>IF('DATA ENTRY'!AX$24="","",'DATA ENTRY'!AX$24)</f>
        <v>Friday, February 11, 2022</v>
      </c>
      <c r="C80" t="str">
        <f>IF('DATA ENTRY'!AZ33="", "",'DATA ENTRY'!AZ33)</f>
        <v/>
      </c>
      <c r="D80" t="str">
        <f>IF('DATA ENTRY'!BA33="", "",'DATA ENTRY'!BA33)</f>
        <v/>
      </c>
      <c r="E80" t="str">
        <f>IF('DATA ENTRY'!BB33="", "",'DATA ENTRY'!BB33)</f>
        <v/>
      </c>
      <c r="F80" t="str">
        <f>IF('DATA ENTRY'!BI33="", "",'DATA ENTRY'!BI33)</f>
        <v/>
      </c>
    </row>
    <row r="81" spans="1:6">
      <c r="A81" s="144" t="str">
        <f>'DATA ENTRY'!AY34</f>
        <v>Econ</v>
      </c>
      <c r="B81" s="138" t="str">
        <f>IF('DATA ENTRY'!AX$24="","",'DATA ENTRY'!AX$24)</f>
        <v>Friday, February 11, 2022</v>
      </c>
      <c r="C81" t="str">
        <f>IF('DATA ENTRY'!AZ34="", "",'DATA ENTRY'!AZ34)</f>
        <v/>
      </c>
      <c r="D81" t="str">
        <f>IF('DATA ENTRY'!BA34="", "",'DATA ENTRY'!BA34)</f>
        <v/>
      </c>
      <c r="E81" t="str">
        <f>IF('DATA ENTRY'!BB34="", "",'DATA ENTRY'!BB34)</f>
        <v/>
      </c>
      <c r="F81" t="str">
        <f>IF('DATA ENTRY'!BI34="", "",'DATA ENTRY'!BI34)</f>
        <v/>
      </c>
    </row>
    <row r="82" spans="1:6">
      <c r="A82" s="144" t="str">
        <f>'DATA ENTRY'!C48</f>
        <v>Math</v>
      </c>
      <c r="B82" s="138" t="str">
        <f>IF('DATA ENTRY'!B$45="","",'DATA ENTRY'!B$45)</f>
        <v>Monday,February 14, 2022</v>
      </c>
      <c r="C82" t="str">
        <f>IF('DATA ENTRY'!D48="", "",'DATA ENTRY'!D48)</f>
        <v/>
      </c>
      <c r="D82" t="str">
        <f>IF('DATA ENTRY'!E48="", "",'DATA ENTRY'!E48)</f>
        <v/>
      </c>
      <c r="E82" t="str">
        <f>IF('DATA ENTRY'!F48="", "",'DATA ENTRY'!F48)</f>
        <v/>
      </c>
      <c r="F82" t="str">
        <f>IF('DATA ENTRY'!M48="", "",'DATA ENTRY'!M48)</f>
        <v/>
      </c>
    </row>
    <row r="83" spans="1:6">
      <c r="A83" s="144" t="str">
        <f>'DATA ENTRY'!C49</f>
        <v>English</v>
      </c>
      <c r="B83" s="138" t="str">
        <f>IF('DATA ENTRY'!B$45="","",'DATA ENTRY'!B$45)</f>
        <v>Monday,February 14, 2022</v>
      </c>
      <c r="C83" t="str">
        <f>IF('DATA ENTRY'!D49="", "",'DATA ENTRY'!D49)</f>
        <v/>
      </c>
      <c r="D83" t="str">
        <f>IF('DATA ENTRY'!E49="", "",'DATA ENTRY'!E49)</f>
        <v/>
      </c>
      <c r="E83" t="str">
        <f>IF('DATA ENTRY'!F49="", "",'DATA ENTRY'!F49)</f>
        <v/>
      </c>
      <c r="F83" t="str">
        <f>IF('DATA ENTRY'!M49="", "",'DATA ENTRY'!M49)</f>
        <v/>
      </c>
    </row>
    <row r="84" spans="1:6">
      <c r="A84" s="144" t="str">
        <f>'DATA ENTRY'!C50</f>
        <v>History</v>
      </c>
      <c r="B84" s="138" t="str">
        <f>IF('DATA ENTRY'!B$45="","",'DATA ENTRY'!B$45)</f>
        <v>Monday,February 14, 2022</v>
      </c>
      <c r="C84" t="str">
        <f>IF('DATA ENTRY'!D50="", "",'DATA ENTRY'!D50)</f>
        <v/>
      </c>
      <c r="D84" t="str">
        <f>IF('DATA ENTRY'!E50="", "",'DATA ENTRY'!E50)</f>
        <v/>
      </c>
      <c r="E84" t="str">
        <f>IF('DATA ENTRY'!F50="", "",'DATA ENTRY'!F50)</f>
        <v/>
      </c>
      <c r="F84" t="str">
        <f>IF('DATA ENTRY'!M50="", "",'DATA ENTRY'!M50)</f>
        <v/>
      </c>
    </row>
    <row r="85" spans="1:6">
      <c r="A85" s="144" t="str">
        <f>'DATA ENTRY'!C51</f>
        <v>Science</v>
      </c>
      <c r="B85" s="138" t="str">
        <f>IF('DATA ENTRY'!B$45="","",'DATA ENTRY'!B$45)</f>
        <v>Monday,February 14, 2022</v>
      </c>
      <c r="C85" t="str">
        <f>IF('DATA ENTRY'!D51="", "",'DATA ENTRY'!D51)</f>
        <v/>
      </c>
      <c r="D85" t="str">
        <f>IF('DATA ENTRY'!E51="", "",'DATA ENTRY'!E51)</f>
        <v/>
      </c>
      <c r="E85" t="str">
        <f>IF('DATA ENTRY'!F51="", "",'DATA ENTRY'!F51)</f>
        <v/>
      </c>
      <c r="F85" t="str">
        <f>IF('DATA ENTRY'!M51="", "",'DATA ENTRY'!M51)</f>
        <v/>
      </c>
    </row>
    <row r="86" spans="1:6">
      <c r="A86" s="144" t="str">
        <f>'DATA ENTRY'!C52</f>
        <v>Group</v>
      </c>
      <c r="B86" s="138" t="str">
        <f>IF('DATA ENTRY'!B$45="","",'DATA ENTRY'!B$45)</f>
        <v>Monday,February 14, 2022</v>
      </c>
      <c r="C86" t="str">
        <f>IF('DATA ENTRY'!D52="", "",'DATA ENTRY'!D52)</f>
        <v/>
      </c>
      <c r="D86" t="str">
        <f>IF('DATA ENTRY'!E52="", "",'DATA ENTRY'!E52)</f>
        <v/>
      </c>
      <c r="E86" t="str">
        <f>IF('DATA ENTRY'!F52="", "",'DATA ENTRY'!F52)</f>
        <v/>
      </c>
      <c r="F86" t="str">
        <f>IF('DATA ENTRY'!M52="", "",'DATA ENTRY'!M52)</f>
        <v/>
      </c>
    </row>
    <row r="87" spans="1:6">
      <c r="A87" s="144" t="str">
        <f>'DATA ENTRY'!C53</f>
        <v>LL</v>
      </c>
      <c r="B87" s="138" t="str">
        <f>IF('DATA ENTRY'!B$45="","",'DATA ENTRY'!B$45)</f>
        <v>Monday,February 14, 2022</v>
      </c>
      <c r="C87" t="str">
        <f>IF('DATA ENTRY'!D53="", "",'DATA ENTRY'!D53)</f>
        <v/>
      </c>
      <c r="D87" t="str">
        <f>IF('DATA ENTRY'!E53="", "",'DATA ENTRY'!E53)</f>
        <v/>
      </c>
      <c r="E87" t="str">
        <f>IF('DATA ENTRY'!F53="", "",'DATA ENTRY'!F53)</f>
        <v/>
      </c>
      <c r="F87" t="str">
        <f>IF('DATA ENTRY'!M53="", "",'DATA ENTRY'!M53)</f>
        <v/>
      </c>
    </row>
    <row r="88" spans="1:6">
      <c r="A88" s="144" t="str">
        <f>'DATA ENTRY'!C54</f>
        <v>Elective</v>
      </c>
      <c r="B88" s="138" t="str">
        <f>IF('DATA ENTRY'!B$45="","",'DATA ENTRY'!B$45)</f>
        <v>Monday,February 14, 2022</v>
      </c>
      <c r="C88" t="str">
        <f>IF('DATA ENTRY'!D54="", "",'DATA ENTRY'!D54)</f>
        <v/>
      </c>
      <c r="D88" t="str">
        <f>IF('DATA ENTRY'!E54="", "",'DATA ENTRY'!E54)</f>
        <v/>
      </c>
      <c r="E88" t="str">
        <f>IF('DATA ENTRY'!F54="", "",'DATA ENTRY'!F54)</f>
        <v/>
      </c>
      <c r="F88" t="str">
        <f>IF('DATA ENTRY'!M54="", "",'DATA ENTRY'!M54)</f>
        <v/>
      </c>
    </row>
    <row r="89" spans="1:6">
      <c r="A89" s="144" t="str">
        <f>'DATA ENTRY'!C55</f>
        <v>Econ</v>
      </c>
      <c r="B89" s="138" t="str">
        <f>IF('DATA ENTRY'!B$45="","",'DATA ENTRY'!B$45)</f>
        <v>Monday,February 14, 2022</v>
      </c>
      <c r="C89" t="str">
        <f>IF('DATA ENTRY'!D55="", "",'DATA ENTRY'!D55)</f>
        <v/>
      </c>
      <c r="D89" t="str">
        <f>IF('DATA ENTRY'!E55="", "",'DATA ENTRY'!E55)</f>
        <v/>
      </c>
      <c r="E89" t="str">
        <f>IF('DATA ENTRY'!F55="", "",'DATA ENTRY'!F55)</f>
        <v/>
      </c>
      <c r="F89" t="str">
        <f>IF('DATA ENTRY'!M55="", "",'DATA ENTRY'!M55)</f>
        <v/>
      </c>
    </row>
    <row r="90" spans="1:6">
      <c r="A90" s="144" t="str">
        <f>'DATA ENTRY'!O48</f>
        <v>Math</v>
      </c>
      <c r="B90" s="138" t="str">
        <f>IF('DATA ENTRY'!N$45="","",'DATA ENTRY'!N$45)</f>
        <v>Tuesday February 15, 2022</v>
      </c>
      <c r="C90" t="str">
        <f>IF('DATA ENTRY'!P48="", "",'DATA ENTRY'!P48)</f>
        <v/>
      </c>
      <c r="D90" t="str">
        <f>IF('DATA ENTRY'!Q48="", "",'DATA ENTRY'!Q48)</f>
        <v/>
      </c>
      <c r="E90" t="str">
        <f>IF('DATA ENTRY'!R48="", "",'DATA ENTRY'!R48)</f>
        <v/>
      </c>
      <c r="F90" t="str">
        <f>IF('DATA ENTRY'!Y48="", "",'DATA ENTRY'!Y48)</f>
        <v/>
      </c>
    </row>
    <row r="91" spans="1:6">
      <c r="A91" s="144" t="str">
        <f>'DATA ENTRY'!O49</f>
        <v>English</v>
      </c>
      <c r="B91" s="138" t="str">
        <f>IF('DATA ENTRY'!N$45="","",'DATA ENTRY'!N$45)</f>
        <v>Tuesday February 15, 2022</v>
      </c>
      <c r="C91" t="str">
        <f>IF('DATA ENTRY'!P49="", "",'DATA ENTRY'!P49)</f>
        <v/>
      </c>
      <c r="D91" t="str">
        <f>IF('DATA ENTRY'!Q49="", "",'DATA ENTRY'!Q49)</f>
        <v/>
      </c>
      <c r="E91" t="str">
        <f>IF('DATA ENTRY'!R49="", "",'DATA ENTRY'!R49)</f>
        <v/>
      </c>
      <c r="F91" t="str">
        <f>IF('DATA ENTRY'!Y49="", "",'DATA ENTRY'!Y49)</f>
        <v/>
      </c>
    </row>
    <row r="92" spans="1:6">
      <c r="A92" s="144" t="str">
        <f>'DATA ENTRY'!O50</f>
        <v>History</v>
      </c>
      <c r="B92" s="138" t="str">
        <f>IF('DATA ENTRY'!N$45="","",'DATA ENTRY'!N$45)</f>
        <v>Tuesday February 15, 2022</v>
      </c>
      <c r="C92" t="str">
        <f>IF('DATA ENTRY'!P50="", "",'DATA ENTRY'!P50)</f>
        <v/>
      </c>
      <c r="D92" t="str">
        <f>IF('DATA ENTRY'!Q50="", "",'DATA ENTRY'!Q50)</f>
        <v/>
      </c>
      <c r="E92" t="str">
        <f>IF('DATA ENTRY'!R50="", "",'DATA ENTRY'!R50)</f>
        <v/>
      </c>
      <c r="F92" t="str">
        <f>IF('DATA ENTRY'!Y50="", "",'DATA ENTRY'!Y50)</f>
        <v/>
      </c>
    </row>
    <row r="93" spans="1:6">
      <c r="A93" s="144" t="str">
        <f>'DATA ENTRY'!O51</f>
        <v>Science</v>
      </c>
      <c r="B93" s="138" t="str">
        <f>IF('DATA ENTRY'!N$45="","",'DATA ENTRY'!N$45)</f>
        <v>Tuesday February 15, 2022</v>
      </c>
      <c r="C93" t="str">
        <f>IF('DATA ENTRY'!P51="", "",'DATA ENTRY'!P51)</f>
        <v/>
      </c>
      <c r="D93" t="str">
        <f>IF('DATA ENTRY'!Q51="", "",'DATA ENTRY'!Q51)</f>
        <v/>
      </c>
      <c r="E93" t="str">
        <f>IF('DATA ENTRY'!R51="", "",'DATA ENTRY'!R51)</f>
        <v/>
      </c>
      <c r="F93" t="str">
        <f>IF('DATA ENTRY'!Y51="", "",'DATA ENTRY'!Y51)</f>
        <v/>
      </c>
    </row>
    <row r="94" spans="1:6">
      <c r="A94" s="144" t="str">
        <f>'DATA ENTRY'!O52</f>
        <v>Group</v>
      </c>
      <c r="B94" s="138" t="str">
        <f>IF('DATA ENTRY'!N$45="","",'DATA ENTRY'!N$45)</f>
        <v>Tuesday February 15, 2022</v>
      </c>
      <c r="C94" t="str">
        <f>IF('DATA ENTRY'!P52="", "",'DATA ENTRY'!P52)</f>
        <v/>
      </c>
      <c r="D94" t="str">
        <f>IF('DATA ENTRY'!Q52="", "",'DATA ENTRY'!Q52)</f>
        <v/>
      </c>
      <c r="E94" t="str">
        <f>IF('DATA ENTRY'!R52="", "",'DATA ENTRY'!R52)</f>
        <v/>
      </c>
      <c r="F94" t="str">
        <f>IF('DATA ENTRY'!Y52="", "",'DATA ENTRY'!Y52)</f>
        <v/>
      </c>
    </row>
    <row r="95" spans="1:6">
      <c r="A95" s="144">
        <f>'DATA ENTRY'!O53</f>
        <v>0</v>
      </c>
      <c r="B95" s="138" t="str">
        <f>IF('DATA ENTRY'!N$45="","",'DATA ENTRY'!N$45)</f>
        <v>Tuesday February 15, 2022</v>
      </c>
      <c r="C95" t="str">
        <f>IF('DATA ENTRY'!P53="", "",'DATA ENTRY'!P53)</f>
        <v/>
      </c>
      <c r="D95" t="str">
        <f>IF('DATA ENTRY'!Q53="", "",'DATA ENTRY'!Q53)</f>
        <v/>
      </c>
      <c r="E95" t="str">
        <f>IF('DATA ENTRY'!R53="", "",'DATA ENTRY'!R53)</f>
        <v/>
      </c>
      <c r="F95" t="str">
        <f>IF('DATA ENTRY'!Y53="", "",'DATA ENTRY'!Y53)</f>
        <v/>
      </c>
    </row>
    <row r="96" spans="1:6">
      <c r="A96" s="144">
        <f>'DATA ENTRY'!O54</f>
        <v>0</v>
      </c>
      <c r="B96" s="138" t="str">
        <f>IF('DATA ENTRY'!N$45="","",'DATA ENTRY'!N$45)</f>
        <v>Tuesday February 15, 2022</v>
      </c>
      <c r="C96" t="str">
        <f>IF('DATA ENTRY'!P54="", "",'DATA ENTRY'!P54)</f>
        <v/>
      </c>
      <c r="D96" t="str">
        <f>IF('DATA ENTRY'!Q54="", "",'DATA ENTRY'!Q54)</f>
        <v/>
      </c>
      <c r="E96" t="str">
        <f>IF('DATA ENTRY'!R54="", "",'DATA ENTRY'!R54)</f>
        <v/>
      </c>
      <c r="F96" t="str">
        <f>IF('DATA ENTRY'!Y54="", "",'DATA ENTRY'!Y54)</f>
        <v/>
      </c>
    </row>
    <row r="97" spans="1:6">
      <c r="A97" s="144">
        <f>'DATA ENTRY'!O55</f>
        <v>0</v>
      </c>
      <c r="B97" s="138" t="str">
        <f>IF('DATA ENTRY'!N$45="","",'DATA ENTRY'!N$45)</f>
        <v>Tuesday February 15, 2022</v>
      </c>
      <c r="C97" t="str">
        <f>IF('DATA ENTRY'!P55="", "",'DATA ENTRY'!P55)</f>
        <v/>
      </c>
      <c r="D97" t="str">
        <f>IF('DATA ENTRY'!Q55="", "",'DATA ENTRY'!Q55)</f>
        <v/>
      </c>
      <c r="E97" t="str">
        <f>IF('DATA ENTRY'!R55="", "",'DATA ENTRY'!R55)</f>
        <v/>
      </c>
      <c r="F97" t="str">
        <f>IF('DATA ENTRY'!Y55="", "",'DATA ENTRY'!Y55)</f>
        <v/>
      </c>
    </row>
    <row r="98" spans="1:6">
      <c r="A98" s="144" t="str">
        <f>'DATA ENTRY'!AA48</f>
        <v>Math</v>
      </c>
      <c r="B98" s="138" t="str">
        <f>IF('DATA ENTRY'!Z$45="","",'DATA ENTRY'!Z$45)</f>
        <v>Wednesday February 16, 2022</v>
      </c>
      <c r="C98" t="str">
        <f>IF('DATA ENTRY'!AB48="", "",'DATA ENTRY'!AB48)</f>
        <v/>
      </c>
      <c r="D98" t="str">
        <f>IF('DATA ENTRY'!AC48="", "",'DATA ENTRY'!AC48)</f>
        <v/>
      </c>
      <c r="E98" t="str">
        <f>IF('DATA ENTRY'!AD48="", "",'DATA ENTRY'!AD48)</f>
        <v/>
      </c>
      <c r="F98" t="str">
        <f>IF('DATA ENTRY'!AK48="", "",'DATA ENTRY'!AK48)</f>
        <v/>
      </c>
    </row>
    <row r="99" spans="1:6">
      <c r="A99" s="144" t="str">
        <f>'DATA ENTRY'!AA49</f>
        <v>English</v>
      </c>
      <c r="B99" s="138" t="str">
        <f>IF('DATA ENTRY'!Z$45="","",'DATA ENTRY'!Z$45)</f>
        <v>Wednesday February 16, 2022</v>
      </c>
      <c r="C99" t="str">
        <f>IF('DATA ENTRY'!AB49="", "",'DATA ENTRY'!AB49)</f>
        <v/>
      </c>
      <c r="D99" t="str">
        <f>IF('DATA ENTRY'!AC49="", "",'DATA ENTRY'!AC49)</f>
        <v/>
      </c>
      <c r="E99" t="str">
        <f>IF('DATA ENTRY'!AD49="", "",'DATA ENTRY'!AD49)</f>
        <v/>
      </c>
      <c r="F99" t="str">
        <f>IF('DATA ENTRY'!AK49="", "",'DATA ENTRY'!AK49)</f>
        <v/>
      </c>
    </row>
    <row r="100" spans="1:6">
      <c r="A100" s="144" t="str">
        <f>'DATA ENTRY'!AA50</f>
        <v>History</v>
      </c>
      <c r="B100" s="138" t="str">
        <f>IF('DATA ENTRY'!Z$45="","",'DATA ENTRY'!Z$45)</f>
        <v>Wednesday February 16, 2022</v>
      </c>
      <c r="C100" t="str">
        <f>IF('DATA ENTRY'!AB50="", "",'DATA ENTRY'!AB50)</f>
        <v/>
      </c>
      <c r="D100" t="str">
        <f>IF('DATA ENTRY'!AC50="", "",'DATA ENTRY'!AC50)</f>
        <v/>
      </c>
      <c r="E100" t="str">
        <f>IF('DATA ENTRY'!AD50="", "",'DATA ENTRY'!AD50)</f>
        <v/>
      </c>
      <c r="F100" t="str">
        <f>IF('DATA ENTRY'!AK50="", "",'DATA ENTRY'!AK50)</f>
        <v/>
      </c>
    </row>
    <row r="101" spans="1:6">
      <c r="A101" s="144" t="str">
        <f>'DATA ENTRY'!AA51</f>
        <v>Science</v>
      </c>
      <c r="B101" s="138" t="str">
        <f>IF('DATA ENTRY'!Z$45="","",'DATA ENTRY'!Z$45)</f>
        <v>Wednesday February 16, 2022</v>
      </c>
      <c r="C101" t="str">
        <f>IF('DATA ENTRY'!AB51="", "",'DATA ENTRY'!AB51)</f>
        <v/>
      </c>
      <c r="D101" t="str">
        <f>IF('DATA ENTRY'!AC51="", "",'DATA ENTRY'!AC51)</f>
        <v/>
      </c>
      <c r="E101" t="str">
        <f>IF('DATA ENTRY'!AD51="", "",'DATA ENTRY'!AD51)</f>
        <v/>
      </c>
      <c r="F101" t="str">
        <f>IF('DATA ENTRY'!AK51="", "",'DATA ENTRY'!AK51)</f>
        <v/>
      </c>
    </row>
    <row r="102" spans="1:6">
      <c r="A102" s="144" t="str">
        <f>'DATA ENTRY'!AA52</f>
        <v>Group</v>
      </c>
      <c r="B102" s="138" t="str">
        <f>IF('DATA ENTRY'!Z$45="","",'DATA ENTRY'!Z$45)</f>
        <v>Wednesday February 16, 2022</v>
      </c>
      <c r="C102" t="str">
        <f>IF('DATA ENTRY'!AB52="", "",'DATA ENTRY'!AB52)</f>
        <v/>
      </c>
      <c r="D102" t="str">
        <f>IF('DATA ENTRY'!AC52="", "",'DATA ENTRY'!AC52)</f>
        <v/>
      </c>
      <c r="E102" t="str">
        <f>IF('DATA ENTRY'!AD52="", "",'DATA ENTRY'!AD52)</f>
        <v/>
      </c>
      <c r="F102" t="str">
        <f>IF('DATA ENTRY'!AK52="", "",'DATA ENTRY'!AK52)</f>
        <v/>
      </c>
    </row>
    <row r="103" spans="1:6">
      <c r="A103" s="144" t="str">
        <f>'DATA ENTRY'!AA53</f>
        <v>LL</v>
      </c>
      <c r="B103" s="138" t="str">
        <f>IF('DATA ENTRY'!Z$45="","",'DATA ENTRY'!Z$45)</f>
        <v>Wednesday February 16, 2022</v>
      </c>
      <c r="C103" t="str">
        <f>IF('DATA ENTRY'!AB53="", "",'DATA ENTRY'!AB53)</f>
        <v/>
      </c>
      <c r="D103" t="str">
        <f>IF('DATA ENTRY'!AC53="", "",'DATA ENTRY'!AC53)</f>
        <v/>
      </c>
      <c r="E103" t="str">
        <f>IF('DATA ENTRY'!AD53="", "",'DATA ENTRY'!AD53)</f>
        <v/>
      </c>
      <c r="F103" t="str">
        <f>IF('DATA ENTRY'!AK53="", "",'DATA ENTRY'!AK53)</f>
        <v/>
      </c>
    </row>
    <row r="104" spans="1:6">
      <c r="A104" s="144" t="str">
        <f>'DATA ENTRY'!AA54</f>
        <v>Elective</v>
      </c>
      <c r="B104" s="138" t="str">
        <f>IF('DATA ENTRY'!Z$45="","",'DATA ENTRY'!Z$45)</f>
        <v>Wednesday February 16, 2022</v>
      </c>
      <c r="C104" t="str">
        <f>IF('DATA ENTRY'!AB54="", "",'DATA ENTRY'!AB54)</f>
        <v/>
      </c>
      <c r="D104" t="str">
        <f>IF('DATA ENTRY'!AC54="", "",'DATA ENTRY'!AC54)</f>
        <v/>
      </c>
      <c r="E104" t="str">
        <f>IF('DATA ENTRY'!AD54="", "",'DATA ENTRY'!AD54)</f>
        <v/>
      </c>
      <c r="F104" t="str">
        <f>IF('DATA ENTRY'!AK54="", "",'DATA ENTRY'!AK54)</f>
        <v/>
      </c>
    </row>
    <row r="105" spans="1:6">
      <c r="A105" s="144" t="str">
        <f>'DATA ENTRY'!AA55</f>
        <v>Econ</v>
      </c>
      <c r="B105" s="138" t="str">
        <f>IF('DATA ENTRY'!Z$45="","",'DATA ENTRY'!Z$45)</f>
        <v>Wednesday February 16, 2022</v>
      </c>
      <c r="C105" t="str">
        <f>IF('DATA ENTRY'!AB55="", "",'DATA ENTRY'!AB55)</f>
        <v/>
      </c>
      <c r="D105" t="str">
        <f>IF('DATA ENTRY'!AC55="", "",'DATA ENTRY'!AC55)</f>
        <v/>
      </c>
      <c r="E105" t="str">
        <f>IF('DATA ENTRY'!AD55="", "",'DATA ENTRY'!AD55)</f>
        <v/>
      </c>
      <c r="F105" t="str">
        <f>IF('DATA ENTRY'!AK55="", "",'DATA ENTRY'!AK55)</f>
        <v/>
      </c>
    </row>
    <row r="106" spans="1:6">
      <c r="A106" s="144" t="str">
        <f>'DATA ENTRY'!AM48</f>
        <v>Math</v>
      </c>
      <c r="B106" s="138" t="str">
        <f>IF('DATA ENTRY'!AL$45="","",'DATA ENTRY'!AL$45)</f>
        <v>Thursday February 17, 2022</v>
      </c>
      <c r="C106" t="str">
        <f>IF('DATA ENTRY'!AN48="", "",'DATA ENTRY'!AN48)</f>
        <v/>
      </c>
      <c r="D106" t="str">
        <f>IF('DATA ENTRY'!AO48="", "",'DATA ENTRY'!AO48)</f>
        <v/>
      </c>
      <c r="E106" t="str">
        <f>IF('DATA ENTRY'!AP48="", "",'DATA ENTRY'!AP48)</f>
        <v/>
      </c>
      <c r="F106" t="str">
        <f>IF('DATA ENTRY'!AW48="", "",'DATA ENTRY'!AW48)</f>
        <v/>
      </c>
    </row>
    <row r="107" spans="1:6">
      <c r="A107" s="144" t="str">
        <f>'DATA ENTRY'!AM49</f>
        <v>English</v>
      </c>
      <c r="B107" s="138" t="str">
        <f>IF('DATA ENTRY'!AL$45="","",'DATA ENTRY'!AL$45)</f>
        <v>Thursday February 17, 2022</v>
      </c>
      <c r="C107" t="str">
        <f>IF('DATA ENTRY'!AN49="", "",'DATA ENTRY'!AN49)</f>
        <v/>
      </c>
      <c r="D107" t="str">
        <f>IF('DATA ENTRY'!AO49="", "",'DATA ENTRY'!AO49)</f>
        <v/>
      </c>
      <c r="E107" t="str">
        <f>IF('DATA ENTRY'!AP49="", "",'DATA ENTRY'!AP49)</f>
        <v/>
      </c>
      <c r="F107" t="str">
        <f>IF('DATA ENTRY'!AW49="", "",'DATA ENTRY'!AW49)</f>
        <v/>
      </c>
    </row>
    <row r="108" spans="1:6">
      <c r="A108" s="144" t="str">
        <f>'DATA ENTRY'!AM50</f>
        <v>History</v>
      </c>
      <c r="B108" s="138" t="str">
        <f>IF('DATA ENTRY'!AL$45="","",'DATA ENTRY'!AL$45)</f>
        <v>Thursday February 17, 2022</v>
      </c>
      <c r="C108" t="str">
        <f>IF('DATA ENTRY'!AN50="", "",'DATA ENTRY'!AN50)</f>
        <v/>
      </c>
      <c r="D108" t="str">
        <f>IF('DATA ENTRY'!AO50="", "",'DATA ENTRY'!AO50)</f>
        <v/>
      </c>
      <c r="E108" t="str">
        <f>IF('DATA ENTRY'!AP50="", "",'DATA ENTRY'!AP50)</f>
        <v/>
      </c>
      <c r="F108" t="str">
        <f>IF('DATA ENTRY'!AW50="", "",'DATA ENTRY'!AW50)</f>
        <v/>
      </c>
    </row>
    <row r="109" spans="1:6">
      <c r="A109" s="144" t="str">
        <f>'DATA ENTRY'!AM51</f>
        <v>Science</v>
      </c>
      <c r="B109" s="138" t="str">
        <f>IF('DATA ENTRY'!AL$45="","",'DATA ENTRY'!AL$45)</f>
        <v>Thursday February 17, 2022</v>
      </c>
      <c r="C109" t="str">
        <f>IF('DATA ENTRY'!AN51="", "",'DATA ENTRY'!AN51)</f>
        <v/>
      </c>
      <c r="D109" t="str">
        <f>IF('DATA ENTRY'!AO51="", "",'DATA ENTRY'!AO51)</f>
        <v/>
      </c>
      <c r="E109" t="str">
        <f>IF('DATA ENTRY'!AP51="", "",'DATA ENTRY'!AP51)</f>
        <v/>
      </c>
      <c r="F109" t="str">
        <f>IF('DATA ENTRY'!AW51="", "",'DATA ENTRY'!AW51)</f>
        <v/>
      </c>
    </row>
    <row r="110" spans="1:6">
      <c r="A110" s="144" t="str">
        <f>'DATA ENTRY'!AM52</f>
        <v>Group</v>
      </c>
      <c r="B110" s="138" t="str">
        <f>IF('DATA ENTRY'!AL$45="","",'DATA ENTRY'!AL$45)</f>
        <v>Thursday February 17, 2022</v>
      </c>
      <c r="C110" t="str">
        <f>IF('DATA ENTRY'!AN52="", "",'DATA ENTRY'!AN52)</f>
        <v/>
      </c>
      <c r="D110" t="str">
        <f>IF('DATA ENTRY'!AO52="", "",'DATA ENTRY'!AO52)</f>
        <v/>
      </c>
      <c r="E110" t="str">
        <f>IF('DATA ENTRY'!AP52="", "",'DATA ENTRY'!AP52)</f>
        <v/>
      </c>
      <c r="F110" t="str">
        <f>IF('DATA ENTRY'!AW52="", "",'DATA ENTRY'!AW52)</f>
        <v/>
      </c>
    </row>
    <row r="111" spans="1:6">
      <c r="A111" s="144" t="str">
        <f>'DATA ENTRY'!AM53</f>
        <v>LL</v>
      </c>
      <c r="B111" s="138" t="str">
        <f>IF('DATA ENTRY'!AL$45="","",'DATA ENTRY'!AL$45)</f>
        <v>Thursday February 17, 2022</v>
      </c>
      <c r="C111" t="str">
        <f>IF('DATA ENTRY'!AN53="", "",'DATA ENTRY'!AN53)</f>
        <v/>
      </c>
      <c r="D111" t="str">
        <f>IF('DATA ENTRY'!AO53="", "",'DATA ENTRY'!AO53)</f>
        <v/>
      </c>
      <c r="E111" t="str">
        <f>IF('DATA ENTRY'!AP53="", "",'DATA ENTRY'!AP53)</f>
        <v/>
      </c>
      <c r="F111" t="str">
        <f>IF('DATA ENTRY'!AW53="", "",'DATA ENTRY'!AW53)</f>
        <v/>
      </c>
    </row>
    <row r="112" spans="1:6">
      <c r="A112" s="144" t="str">
        <f>'DATA ENTRY'!AM54</f>
        <v>Elective</v>
      </c>
      <c r="B112" s="138" t="str">
        <f>IF('DATA ENTRY'!AL$45="","",'DATA ENTRY'!AL$45)</f>
        <v>Thursday February 17, 2022</v>
      </c>
      <c r="C112" t="str">
        <f>IF('DATA ENTRY'!AN54="", "",'DATA ENTRY'!AN54)</f>
        <v/>
      </c>
      <c r="D112" t="str">
        <f>IF('DATA ENTRY'!AO54="", "",'DATA ENTRY'!AO54)</f>
        <v/>
      </c>
      <c r="E112" t="str">
        <f>IF('DATA ENTRY'!AP54="", "",'DATA ENTRY'!AP54)</f>
        <v/>
      </c>
      <c r="F112" t="str">
        <f>IF('DATA ENTRY'!AW54="", "",'DATA ENTRY'!AW54)</f>
        <v/>
      </c>
    </row>
    <row r="113" spans="1:6">
      <c r="A113" s="144" t="str">
        <f>'DATA ENTRY'!AM55</f>
        <v>Econ</v>
      </c>
      <c r="B113" s="138" t="str">
        <f>IF('DATA ENTRY'!AL$45="","",'DATA ENTRY'!AL$45)</f>
        <v>Thursday February 17, 2022</v>
      </c>
      <c r="C113" t="str">
        <f>IF('DATA ENTRY'!AN55="", "",'DATA ENTRY'!AN55)</f>
        <v/>
      </c>
      <c r="D113" t="str">
        <f>IF('DATA ENTRY'!AO55="", "",'DATA ENTRY'!AO55)</f>
        <v/>
      </c>
      <c r="E113" t="str">
        <f>IF('DATA ENTRY'!AP55="", "",'DATA ENTRY'!AP55)</f>
        <v/>
      </c>
      <c r="F113" t="str">
        <f>IF('DATA ENTRY'!AW55="", "",'DATA ENTRY'!AW55)</f>
        <v/>
      </c>
    </row>
    <row r="114" spans="1:6">
      <c r="A114" s="144" t="str">
        <f>'DATA ENTRY'!AY48</f>
        <v>Math</v>
      </c>
      <c r="B114" s="138" t="str">
        <f>IF('DATA ENTRY'!AX$45="","",'DATA ENTRY'!AX$45)</f>
        <v>Friday February 18, 2022</v>
      </c>
      <c r="C114" t="str">
        <f>IF('DATA ENTRY'!AZ48="", "",'DATA ENTRY'!AZ48)</f>
        <v/>
      </c>
      <c r="D114" t="str">
        <f>IF('DATA ENTRY'!BA48="", "",'DATA ENTRY'!BA48)</f>
        <v/>
      </c>
      <c r="E114" t="str">
        <f>IF('DATA ENTRY'!BB48="", "",'DATA ENTRY'!BB48)</f>
        <v/>
      </c>
      <c r="F114" t="str">
        <f>IF('DATA ENTRY'!BI48="", "",'DATA ENTRY'!BI48)</f>
        <v/>
      </c>
    </row>
    <row r="115" spans="1:6">
      <c r="A115" s="144" t="str">
        <f>'DATA ENTRY'!AY49</f>
        <v>English</v>
      </c>
      <c r="B115" s="138" t="str">
        <f>IF('DATA ENTRY'!AX$45="","",'DATA ENTRY'!AX$45)</f>
        <v>Friday February 18, 2022</v>
      </c>
      <c r="C115" t="str">
        <f>IF('DATA ENTRY'!AZ49="", "",'DATA ENTRY'!AZ49)</f>
        <v/>
      </c>
      <c r="D115" t="str">
        <f>IF('DATA ENTRY'!BA49="", "",'DATA ENTRY'!BA49)</f>
        <v/>
      </c>
      <c r="E115" t="str">
        <f>IF('DATA ENTRY'!BB49="", "",'DATA ENTRY'!BB49)</f>
        <v/>
      </c>
      <c r="F115" t="str">
        <f>IF('DATA ENTRY'!BI49="", "",'DATA ENTRY'!BI49)</f>
        <v/>
      </c>
    </row>
    <row r="116" spans="1:6">
      <c r="A116" s="144" t="str">
        <f>'DATA ENTRY'!AY50</f>
        <v>History</v>
      </c>
      <c r="B116" s="138" t="str">
        <f>IF('DATA ENTRY'!AX$45="","",'DATA ENTRY'!AX$45)</f>
        <v>Friday February 18, 2022</v>
      </c>
      <c r="C116" t="str">
        <f>IF('DATA ENTRY'!AZ50="", "",'DATA ENTRY'!AZ50)</f>
        <v/>
      </c>
      <c r="D116" t="str">
        <f>IF('DATA ENTRY'!BA50="", "",'DATA ENTRY'!BA50)</f>
        <v/>
      </c>
      <c r="E116" t="str">
        <f>IF('DATA ENTRY'!BB50="", "",'DATA ENTRY'!BB50)</f>
        <v/>
      </c>
      <c r="F116" t="str">
        <f>IF('DATA ENTRY'!BI50="", "",'DATA ENTRY'!BI50)</f>
        <v/>
      </c>
    </row>
    <row r="117" spans="1:6">
      <c r="A117" s="144" t="str">
        <f>'DATA ENTRY'!AY51</f>
        <v>Science</v>
      </c>
      <c r="B117" s="138" t="str">
        <f>IF('DATA ENTRY'!AX$45="","",'DATA ENTRY'!AX$45)</f>
        <v>Friday February 18, 2022</v>
      </c>
      <c r="C117" t="str">
        <f>IF('DATA ENTRY'!AZ51="", "",'DATA ENTRY'!AZ51)</f>
        <v/>
      </c>
      <c r="D117" t="str">
        <f>IF('DATA ENTRY'!BA51="", "",'DATA ENTRY'!BA51)</f>
        <v/>
      </c>
      <c r="E117" t="str">
        <f>IF('DATA ENTRY'!BB51="", "",'DATA ENTRY'!BB51)</f>
        <v/>
      </c>
      <c r="F117" t="str">
        <f>IF('DATA ENTRY'!BI51="", "",'DATA ENTRY'!BI51)</f>
        <v/>
      </c>
    </row>
    <row r="118" spans="1:6">
      <c r="A118" s="144" t="str">
        <f>'DATA ENTRY'!AY52</f>
        <v>Group</v>
      </c>
      <c r="B118" s="138" t="str">
        <f>IF('DATA ENTRY'!AX$45="","",'DATA ENTRY'!AX$45)</f>
        <v>Friday February 18, 2022</v>
      </c>
      <c r="C118" t="str">
        <f>IF('DATA ENTRY'!AZ52="", "",'DATA ENTRY'!AZ52)</f>
        <v/>
      </c>
      <c r="D118" t="str">
        <f>IF('DATA ENTRY'!BA52="", "",'DATA ENTRY'!BA52)</f>
        <v/>
      </c>
      <c r="E118" t="str">
        <f>IF('DATA ENTRY'!BB52="", "",'DATA ENTRY'!BB52)</f>
        <v/>
      </c>
      <c r="F118" t="str">
        <f>IF('DATA ENTRY'!BI52="", "",'DATA ENTRY'!BI52)</f>
        <v/>
      </c>
    </row>
    <row r="119" spans="1:6">
      <c r="A119" s="144">
        <f>'DATA ENTRY'!AY53</f>
        <v>0</v>
      </c>
      <c r="B119" s="138" t="str">
        <f>IF('DATA ENTRY'!AX$45="","",'DATA ENTRY'!AX$45)</f>
        <v>Friday February 18, 2022</v>
      </c>
      <c r="C119" t="str">
        <f>IF('DATA ENTRY'!AZ53="", "",'DATA ENTRY'!AZ53)</f>
        <v/>
      </c>
      <c r="D119" t="str">
        <f>IF('DATA ENTRY'!BA53="", "",'DATA ENTRY'!BA53)</f>
        <v/>
      </c>
      <c r="E119" t="str">
        <f>IF('DATA ENTRY'!BB53="", "",'DATA ENTRY'!BB53)</f>
        <v/>
      </c>
      <c r="F119" t="str">
        <f>IF('DATA ENTRY'!BI53="", "",'DATA ENTRY'!BI53)</f>
        <v>EARLY RELEASE</v>
      </c>
    </row>
    <row r="120" spans="1:6">
      <c r="A120" s="144">
        <f>'DATA ENTRY'!AY54</f>
        <v>0</v>
      </c>
      <c r="B120" s="138" t="str">
        <f>IF('DATA ENTRY'!AX$45="","",'DATA ENTRY'!AX$45)</f>
        <v>Friday February 18, 2022</v>
      </c>
      <c r="C120" t="str">
        <f>IF('DATA ENTRY'!AZ54="", "",'DATA ENTRY'!AZ54)</f>
        <v/>
      </c>
      <c r="D120" t="str">
        <f>IF('DATA ENTRY'!BA54="", "",'DATA ENTRY'!BA54)</f>
        <v/>
      </c>
      <c r="E120" t="str">
        <f>IF('DATA ENTRY'!BB54="", "",'DATA ENTRY'!BB54)</f>
        <v/>
      </c>
      <c r="F120" t="str">
        <f>IF('DATA ENTRY'!BI54="", "",'DATA ENTRY'!BI54)</f>
        <v/>
      </c>
    </row>
    <row r="121" spans="1:6">
      <c r="A121" s="144">
        <f>'DATA ENTRY'!AY55</f>
        <v>0</v>
      </c>
      <c r="B121" s="138" t="str">
        <f>IF('DATA ENTRY'!AX$45="","",'DATA ENTRY'!AX$45)</f>
        <v>Friday February 18, 2022</v>
      </c>
      <c r="C121" t="str">
        <f>IF('DATA ENTRY'!AZ55="", "",'DATA ENTRY'!AZ55)</f>
        <v/>
      </c>
      <c r="D121" t="str">
        <f>IF('DATA ENTRY'!BA55="", "",'DATA ENTRY'!BA55)</f>
        <v/>
      </c>
      <c r="E121" t="str">
        <f>IF('DATA ENTRY'!BB55="", "",'DATA ENTRY'!BB55)</f>
        <v/>
      </c>
      <c r="F121" t="str">
        <f>IF('DATA ENTRY'!BI55="", "",'DATA ENTRY'!BI55)</f>
        <v/>
      </c>
    </row>
    <row r="122" spans="1:6">
      <c r="A122" s="144">
        <f>'DATA ENTRY'!C69</f>
        <v>0</v>
      </c>
      <c r="B122" s="138" t="str">
        <f>IF('DATA ENTRY'!B$66="","",'DATA ENTRY'!B$66)</f>
        <v>Monday,February 21, 2022</v>
      </c>
      <c r="C122" t="str">
        <f>IF('DATA ENTRY'!D69="", "",'DATA ENTRY'!D69)</f>
        <v/>
      </c>
      <c r="D122" t="str">
        <f>IF('DATA ENTRY'!E69="", "",'DATA ENTRY'!E69)</f>
        <v/>
      </c>
      <c r="E122" t="str">
        <f>IF('DATA ENTRY'!F69="", "",'DATA ENTRY'!F69)</f>
        <v/>
      </c>
      <c r="F122" t="str">
        <f>IF('DATA ENTRY'!M69="", "",'DATA ENTRY'!M69)</f>
        <v>SCHOOL HOLIDAY</v>
      </c>
    </row>
    <row r="123" spans="1:6">
      <c r="A123" s="144">
        <f>'DATA ENTRY'!C70</f>
        <v>0</v>
      </c>
      <c r="B123" s="138" t="str">
        <f>IF('DATA ENTRY'!B$66="","",'DATA ENTRY'!B$66)</f>
        <v>Monday,February 21, 2022</v>
      </c>
      <c r="C123" t="str">
        <f>IF('DATA ENTRY'!D70="", "",'DATA ENTRY'!D70)</f>
        <v/>
      </c>
      <c r="D123" t="str">
        <f>IF('DATA ENTRY'!E70="", "",'DATA ENTRY'!E70)</f>
        <v/>
      </c>
      <c r="E123" t="str">
        <f>IF('DATA ENTRY'!F70="", "",'DATA ENTRY'!F70)</f>
        <v/>
      </c>
      <c r="F123" t="str">
        <f>IF('DATA ENTRY'!M70="", "",'DATA ENTRY'!M70)</f>
        <v/>
      </c>
    </row>
    <row r="124" spans="1:6">
      <c r="A124" s="144">
        <f>'DATA ENTRY'!C71</f>
        <v>0</v>
      </c>
      <c r="B124" s="138" t="str">
        <f>IF('DATA ENTRY'!B$66="","",'DATA ENTRY'!B$66)</f>
        <v>Monday,February 21, 2022</v>
      </c>
      <c r="C124" t="str">
        <f>IF('DATA ENTRY'!D71="", "",'DATA ENTRY'!D71)</f>
        <v/>
      </c>
      <c r="D124" t="str">
        <f>IF('DATA ENTRY'!E71="", "",'DATA ENTRY'!E71)</f>
        <v/>
      </c>
      <c r="E124" t="str">
        <f>IF('DATA ENTRY'!F71="", "",'DATA ENTRY'!F71)</f>
        <v/>
      </c>
      <c r="F124" t="str">
        <f>IF('DATA ENTRY'!M71="", "",'DATA ENTRY'!M71)</f>
        <v/>
      </c>
    </row>
    <row r="125" spans="1:6">
      <c r="A125" s="144">
        <f>'DATA ENTRY'!C72</f>
        <v>0</v>
      </c>
      <c r="B125" s="138" t="str">
        <f>IF('DATA ENTRY'!B$66="","",'DATA ENTRY'!B$66)</f>
        <v>Monday,February 21, 2022</v>
      </c>
      <c r="C125" t="str">
        <f>IF('DATA ENTRY'!D72="", "",'DATA ENTRY'!D72)</f>
        <v/>
      </c>
      <c r="D125" t="str">
        <f>IF('DATA ENTRY'!E72="", "",'DATA ENTRY'!E72)</f>
        <v/>
      </c>
      <c r="E125" t="str">
        <f>IF('DATA ENTRY'!F72="", "",'DATA ENTRY'!F72)</f>
        <v/>
      </c>
      <c r="F125" t="str">
        <f>IF('DATA ENTRY'!M72="", "",'DATA ENTRY'!M72)</f>
        <v/>
      </c>
    </row>
    <row r="126" spans="1:6">
      <c r="A126" s="144">
        <f>'DATA ENTRY'!C73</f>
        <v>0</v>
      </c>
      <c r="B126" s="138" t="str">
        <f>IF('DATA ENTRY'!B$66="","",'DATA ENTRY'!B$66)</f>
        <v>Monday,February 21, 2022</v>
      </c>
      <c r="C126" t="str">
        <f>IF('DATA ENTRY'!D73="", "",'DATA ENTRY'!D73)</f>
        <v/>
      </c>
      <c r="D126" t="str">
        <f>IF('DATA ENTRY'!E73="", "",'DATA ENTRY'!E73)</f>
        <v/>
      </c>
      <c r="E126" t="str">
        <f>IF('DATA ENTRY'!F73="", "",'DATA ENTRY'!F73)</f>
        <v/>
      </c>
      <c r="F126" t="str">
        <f>IF('DATA ENTRY'!M73="", "",'DATA ENTRY'!M73)</f>
        <v/>
      </c>
    </row>
    <row r="127" spans="1:6">
      <c r="A127" s="144">
        <f>'DATA ENTRY'!C74</f>
        <v>0</v>
      </c>
      <c r="B127" s="138" t="str">
        <f>IF('DATA ENTRY'!B$66="","",'DATA ENTRY'!B$66)</f>
        <v>Monday,February 21, 2022</v>
      </c>
      <c r="C127" t="str">
        <f>IF('DATA ENTRY'!D74="", "",'DATA ENTRY'!D74)</f>
        <v/>
      </c>
      <c r="D127" t="str">
        <f>IF('DATA ENTRY'!E74="", "",'DATA ENTRY'!E74)</f>
        <v/>
      </c>
      <c r="E127" t="str">
        <f>IF('DATA ENTRY'!F74="", "",'DATA ENTRY'!F74)</f>
        <v/>
      </c>
      <c r="F127" t="str">
        <f>IF('DATA ENTRY'!M74="", "",'DATA ENTRY'!M74)</f>
        <v/>
      </c>
    </row>
    <row r="128" spans="1:6">
      <c r="A128" s="144">
        <f>'DATA ENTRY'!C75</f>
        <v>0</v>
      </c>
      <c r="B128" s="138" t="str">
        <f>IF('DATA ENTRY'!B$66="","",'DATA ENTRY'!B$66)</f>
        <v>Monday,February 21, 2022</v>
      </c>
      <c r="C128" t="str">
        <f>IF('DATA ENTRY'!D75="", "",'DATA ENTRY'!D75)</f>
        <v/>
      </c>
      <c r="D128" t="str">
        <f>IF('DATA ENTRY'!E75="", "",'DATA ENTRY'!E75)</f>
        <v/>
      </c>
      <c r="E128" t="str">
        <f>IF('DATA ENTRY'!F75="", "",'DATA ENTRY'!F75)</f>
        <v/>
      </c>
      <c r="F128" t="str">
        <f>IF('DATA ENTRY'!M75="", "",'DATA ENTRY'!M75)</f>
        <v/>
      </c>
    </row>
    <row r="129" spans="1:6">
      <c r="A129" s="144">
        <f>'DATA ENTRY'!C76</f>
        <v>0</v>
      </c>
      <c r="B129" s="138" t="str">
        <f>IF('DATA ENTRY'!B$66="","",'DATA ENTRY'!B$66)</f>
        <v>Monday,February 21, 2022</v>
      </c>
      <c r="C129" t="str">
        <f>IF('DATA ENTRY'!D76="", "",'DATA ENTRY'!D76)</f>
        <v/>
      </c>
      <c r="D129" t="str">
        <f>IF('DATA ENTRY'!E76="", "",'DATA ENTRY'!E76)</f>
        <v/>
      </c>
      <c r="E129" t="str">
        <f>IF('DATA ENTRY'!F76="", "",'DATA ENTRY'!F76)</f>
        <v/>
      </c>
      <c r="F129" t="str">
        <f>IF('DATA ENTRY'!M76="", "",'DATA ENTRY'!M76)</f>
        <v/>
      </c>
    </row>
    <row r="130" spans="1:6">
      <c r="A130" s="144" t="str">
        <f>'DATA ENTRY'!O69</f>
        <v>Math</v>
      </c>
      <c r="B130" s="138" t="str">
        <f>IF('DATA ENTRY'!N$66="","",'DATA ENTRY'!N$66)</f>
        <v>Tuesday February 22, 2022</v>
      </c>
      <c r="C130" t="str">
        <f>IF('DATA ENTRY'!P69="", "",'DATA ENTRY'!P69)</f>
        <v/>
      </c>
      <c r="D130" t="str">
        <f>IF('DATA ENTRY'!Q69="", "",'DATA ENTRY'!Q69)</f>
        <v/>
      </c>
      <c r="E130" t="str">
        <f>IF('DATA ENTRY'!R69="", "",'DATA ENTRY'!R69)</f>
        <v/>
      </c>
      <c r="F130" t="str">
        <f>IF('DATA ENTRY'!Y69="", "",'DATA ENTRY'!Y69)</f>
        <v/>
      </c>
    </row>
    <row r="131" spans="1:6">
      <c r="A131" s="144" t="str">
        <f>'DATA ENTRY'!O70</f>
        <v>English</v>
      </c>
      <c r="B131" s="138" t="str">
        <f>IF('DATA ENTRY'!N$66="","",'DATA ENTRY'!N$66)</f>
        <v>Tuesday February 22, 2022</v>
      </c>
      <c r="C131" t="str">
        <f>IF('DATA ENTRY'!P70="", "",'DATA ENTRY'!P70)</f>
        <v/>
      </c>
      <c r="D131" t="str">
        <f>IF('DATA ENTRY'!Q70="", "",'DATA ENTRY'!Q70)</f>
        <v/>
      </c>
      <c r="E131" t="str">
        <f>IF('DATA ENTRY'!R70="", "",'DATA ENTRY'!R70)</f>
        <v/>
      </c>
      <c r="F131" t="str">
        <f>IF('DATA ENTRY'!Y70="", "",'DATA ENTRY'!Y70)</f>
        <v/>
      </c>
    </row>
    <row r="132" spans="1:6">
      <c r="A132" s="144" t="str">
        <f>'DATA ENTRY'!O71</f>
        <v>History</v>
      </c>
      <c r="B132" s="138" t="str">
        <f>IF('DATA ENTRY'!N$66="","",'DATA ENTRY'!N$66)</f>
        <v>Tuesday February 22, 2022</v>
      </c>
      <c r="C132" t="str">
        <f>IF('DATA ENTRY'!P71="", "",'DATA ENTRY'!P71)</f>
        <v/>
      </c>
      <c r="D132" t="str">
        <f>IF('DATA ENTRY'!Q71="", "",'DATA ENTRY'!Q71)</f>
        <v/>
      </c>
      <c r="E132" t="str">
        <f>IF('DATA ENTRY'!R71="", "",'DATA ENTRY'!R71)</f>
        <v/>
      </c>
      <c r="F132" t="str">
        <f>IF('DATA ENTRY'!Y71="", "",'DATA ENTRY'!Y71)</f>
        <v/>
      </c>
    </row>
    <row r="133" spans="1:6">
      <c r="A133" s="144" t="str">
        <f>'DATA ENTRY'!O72</f>
        <v>Science</v>
      </c>
      <c r="B133" s="138" t="str">
        <f>IF('DATA ENTRY'!N$66="","",'DATA ENTRY'!N$66)</f>
        <v>Tuesday February 22, 2022</v>
      </c>
      <c r="C133" t="str">
        <f>IF('DATA ENTRY'!P72="", "",'DATA ENTRY'!P72)</f>
        <v/>
      </c>
      <c r="D133" t="str">
        <f>IF('DATA ENTRY'!Q72="", "",'DATA ENTRY'!Q72)</f>
        <v/>
      </c>
      <c r="E133" t="str">
        <f>IF('DATA ENTRY'!R72="", "",'DATA ENTRY'!R72)</f>
        <v/>
      </c>
      <c r="F133" t="str">
        <f>IF('DATA ENTRY'!Y72="", "",'DATA ENTRY'!Y72)</f>
        <v/>
      </c>
    </row>
    <row r="134" spans="1:6">
      <c r="A134" s="144" t="str">
        <f>'DATA ENTRY'!O73</f>
        <v>Group</v>
      </c>
      <c r="B134" s="138" t="str">
        <f>IF('DATA ENTRY'!N$66="","",'DATA ENTRY'!N$66)</f>
        <v>Tuesday February 22, 2022</v>
      </c>
      <c r="C134" t="str">
        <f>IF('DATA ENTRY'!P73="", "",'DATA ENTRY'!P73)</f>
        <v/>
      </c>
      <c r="D134" t="str">
        <f>IF('DATA ENTRY'!Q73="", "",'DATA ENTRY'!Q73)</f>
        <v/>
      </c>
      <c r="E134" t="str">
        <f>IF('DATA ENTRY'!R73="", "",'DATA ENTRY'!R73)</f>
        <v/>
      </c>
      <c r="F134" t="str">
        <f>IF('DATA ENTRY'!Y73="", "",'DATA ENTRY'!Y73)</f>
        <v/>
      </c>
    </row>
    <row r="135" spans="1:6">
      <c r="A135" s="144">
        <f>'DATA ENTRY'!O74</f>
        <v>0</v>
      </c>
      <c r="B135" s="138" t="str">
        <f>IF('DATA ENTRY'!N$66="","",'DATA ENTRY'!N$66)</f>
        <v>Tuesday February 22, 2022</v>
      </c>
      <c r="C135" t="str">
        <f>IF('DATA ENTRY'!P74="", "",'DATA ENTRY'!P74)</f>
        <v/>
      </c>
      <c r="D135" t="str">
        <f>IF('DATA ENTRY'!Q74="", "",'DATA ENTRY'!Q74)</f>
        <v/>
      </c>
      <c r="E135" t="str">
        <f>IF('DATA ENTRY'!R74="", "",'DATA ENTRY'!R74)</f>
        <v/>
      </c>
      <c r="F135" t="str">
        <f>IF('DATA ENTRY'!Y74="", "",'DATA ENTRY'!Y74)</f>
        <v/>
      </c>
    </row>
    <row r="136" spans="1:6">
      <c r="A136" s="144">
        <f>'DATA ENTRY'!O75</f>
        <v>0</v>
      </c>
      <c r="B136" s="138" t="str">
        <f>IF('DATA ENTRY'!N$66="","",'DATA ENTRY'!N$66)</f>
        <v>Tuesday February 22, 2022</v>
      </c>
      <c r="C136" t="str">
        <f>IF('DATA ENTRY'!P75="", "",'DATA ENTRY'!P75)</f>
        <v/>
      </c>
      <c r="D136" t="str">
        <f>IF('DATA ENTRY'!Q75="", "",'DATA ENTRY'!Q75)</f>
        <v/>
      </c>
      <c r="E136" t="str">
        <f>IF('DATA ENTRY'!R75="", "",'DATA ENTRY'!R75)</f>
        <v/>
      </c>
      <c r="F136" t="str">
        <f>IF('DATA ENTRY'!Y75="", "",'DATA ENTRY'!Y75)</f>
        <v/>
      </c>
    </row>
    <row r="137" spans="1:6">
      <c r="A137" s="144">
        <f>'DATA ENTRY'!O76</f>
        <v>0</v>
      </c>
      <c r="B137" s="138" t="str">
        <f>IF('DATA ENTRY'!N$66="","",'DATA ENTRY'!N$66)</f>
        <v>Tuesday February 22, 2022</v>
      </c>
      <c r="C137" t="str">
        <f>IF('DATA ENTRY'!P76="", "",'DATA ENTRY'!P76)</f>
        <v/>
      </c>
      <c r="D137" t="str">
        <f>IF('DATA ENTRY'!Q76="", "",'DATA ENTRY'!Q76)</f>
        <v/>
      </c>
      <c r="E137" t="str">
        <f>IF('DATA ENTRY'!R76="", "",'DATA ENTRY'!R76)</f>
        <v/>
      </c>
      <c r="F137" t="str">
        <f>IF('DATA ENTRY'!Y76="", "",'DATA ENTRY'!Y76)</f>
        <v/>
      </c>
    </row>
    <row r="138" spans="1:6">
      <c r="A138" s="144" t="str">
        <f>'DATA ENTRY'!AA69</f>
        <v>Math</v>
      </c>
      <c r="B138" s="138" t="str">
        <f>IF('DATA ENTRY'!Z$66="","",'DATA ENTRY'!Z$66)</f>
        <v>Wednesday February 23, 2022</v>
      </c>
      <c r="C138" t="str">
        <f>IF('DATA ENTRY'!AB69="", "",'DATA ENTRY'!AB69)</f>
        <v/>
      </c>
      <c r="D138" t="str">
        <f>IF('DATA ENTRY'!AC69="", "",'DATA ENTRY'!AC69)</f>
        <v/>
      </c>
      <c r="E138" t="str">
        <f>IF('DATA ENTRY'!AD69="", "",'DATA ENTRY'!AD69)</f>
        <v/>
      </c>
      <c r="F138" t="str">
        <f>IF('DATA ENTRY'!AK69="", "",'DATA ENTRY'!AK69)</f>
        <v/>
      </c>
    </row>
    <row r="139" spans="1:6">
      <c r="A139" s="144" t="str">
        <f>'DATA ENTRY'!AA70</f>
        <v>English</v>
      </c>
      <c r="B139" s="138" t="str">
        <f>IF('DATA ENTRY'!Z$66="","",'DATA ENTRY'!Z$66)</f>
        <v>Wednesday February 23, 2022</v>
      </c>
      <c r="C139" t="str">
        <f>IF('DATA ENTRY'!AB70="", "",'DATA ENTRY'!AB70)</f>
        <v/>
      </c>
      <c r="D139" t="str">
        <f>IF('DATA ENTRY'!AC70="", "",'DATA ENTRY'!AC70)</f>
        <v/>
      </c>
      <c r="E139" t="str">
        <f>IF('DATA ENTRY'!AD70="", "",'DATA ENTRY'!AD70)</f>
        <v/>
      </c>
      <c r="F139" t="str">
        <f>IF('DATA ENTRY'!AK70="", "",'DATA ENTRY'!AK70)</f>
        <v/>
      </c>
    </row>
    <row r="140" spans="1:6">
      <c r="A140" s="144" t="str">
        <f>'DATA ENTRY'!AA71</f>
        <v>History</v>
      </c>
      <c r="B140" s="138" t="str">
        <f>IF('DATA ENTRY'!Z$66="","",'DATA ENTRY'!Z$66)</f>
        <v>Wednesday February 23, 2022</v>
      </c>
      <c r="C140" t="str">
        <f>IF('DATA ENTRY'!AB71="", "",'DATA ENTRY'!AB71)</f>
        <v/>
      </c>
      <c r="D140" t="str">
        <f>IF('DATA ENTRY'!AC71="", "",'DATA ENTRY'!AC71)</f>
        <v/>
      </c>
      <c r="E140" t="str">
        <f>IF('DATA ENTRY'!AD71="", "",'DATA ENTRY'!AD71)</f>
        <v/>
      </c>
      <c r="F140" t="str">
        <f>IF('DATA ENTRY'!AK71="", "",'DATA ENTRY'!AK71)</f>
        <v/>
      </c>
    </row>
    <row r="141" spans="1:6">
      <c r="A141" s="144" t="str">
        <f>'DATA ENTRY'!AA72</f>
        <v>Science</v>
      </c>
      <c r="B141" s="138" t="str">
        <f>IF('DATA ENTRY'!Z$66="","",'DATA ENTRY'!Z$66)</f>
        <v>Wednesday February 23, 2022</v>
      </c>
      <c r="C141" t="str">
        <f>IF('DATA ENTRY'!AB72="", "",'DATA ENTRY'!AB72)</f>
        <v/>
      </c>
      <c r="D141" t="str">
        <f>IF('DATA ENTRY'!AC72="", "",'DATA ENTRY'!AC72)</f>
        <v/>
      </c>
      <c r="E141" t="str">
        <f>IF('DATA ENTRY'!AD72="", "",'DATA ENTRY'!AD72)</f>
        <v/>
      </c>
      <c r="F141" t="str">
        <f>IF('DATA ENTRY'!AK72="", "",'DATA ENTRY'!AK72)</f>
        <v/>
      </c>
    </row>
    <row r="142" spans="1:6">
      <c r="A142" s="144" t="str">
        <f>'DATA ENTRY'!AA73</f>
        <v>Group</v>
      </c>
      <c r="B142" s="138" t="str">
        <f>IF('DATA ENTRY'!Z$66="","",'DATA ENTRY'!Z$66)</f>
        <v>Wednesday February 23, 2022</v>
      </c>
      <c r="C142" t="str">
        <f>IF('DATA ENTRY'!AB73="", "",'DATA ENTRY'!AB73)</f>
        <v/>
      </c>
      <c r="D142" t="str">
        <f>IF('DATA ENTRY'!AC73="", "",'DATA ENTRY'!AC73)</f>
        <v/>
      </c>
      <c r="E142" t="str">
        <f>IF('DATA ENTRY'!AD73="", "",'DATA ENTRY'!AD73)</f>
        <v/>
      </c>
      <c r="F142" t="str">
        <f>IF('DATA ENTRY'!AK73="", "",'DATA ENTRY'!AK73)</f>
        <v/>
      </c>
    </row>
    <row r="143" spans="1:6">
      <c r="A143" s="144" t="str">
        <f>'DATA ENTRY'!AA74</f>
        <v>LL</v>
      </c>
      <c r="B143" s="138" t="str">
        <f>IF('DATA ENTRY'!Z$66="","",'DATA ENTRY'!Z$66)</f>
        <v>Wednesday February 23, 2022</v>
      </c>
      <c r="C143" t="str">
        <f>IF('DATA ENTRY'!AB74="", "",'DATA ENTRY'!AB74)</f>
        <v/>
      </c>
      <c r="D143" t="str">
        <f>IF('DATA ENTRY'!AC74="", "",'DATA ENTRY'!AC74)</f>
        <v/>
      </c>
      <c r="E143" t="str">
        <f>IF('DATA ENTRY'!AD74="", "",'DATA ENTRY'!AD74)</f>
        <v/>
      </c>
      <c r="F143" t="str">
        <f>IF('DATA ENTRY'!AK74="", "",'DATA ENTRY'!AK74)</f>
        <v/>
      </c>
    </row>
    <row r="144" spans="1:6">
      <c r="A144" s="144" t="str">
        <f>'DATA ENTRY'!AA75</f>
        <v>Elective</v>
      </c>
      <c r="B144" s="138" t="str">
        <f>IF('DATA ENTRY'!Z$66="","",'DATA ENTRY'!Z$66)</f>
        <v>Wednesday February 23, 2022</v>
      </c>
      <c r="C144" t="str">
        <f>IF('DATA ENTRY'!AB75="", "",'DATA ENTRY'!AB75)</f>
        <v/>
      </c>
      <c r="D144" t="str">
        <f>IF('DATA ENTRY'!AC75="", "",'DATA ENTRY'!AC75)</f>
        <v/>
      </c>
      <c r="E144" t="str">
        <f>IF('DATA ENTRY'!AD75="", "",'DATA ENTRY'!AD75)</f>
        <v/>
      </c>
      <c r="F144" t="str">
        <f>IF('DATA ENTRY'!AK75="", "",'DATA ENTRY'!AK75)</f>
        <v/>
      </c>
    </row>
    <row r="145" spans="1:6">
      <c r="A145" s="144" t="str">
        <f>'DATA ENTRY'!AA76</f>
        <v>Econ</v>
      </c>
      <c r="B145" s="138" t="str">
        <f>IF('DATA ENTRY'!Z$66="","",'DATA ENTRY'!Z$66)</f>
        <v>Wednesday February 23, 2022</v>
      </c>
      <c r="C145" t="str">
        <f>IF('DATA ENTRY'!AB76="", "",'DATA ENTRY'!AB76)</f>
        <v/>
      </c>
      <c r="D145" t="str">
        <f>IF('DATA ENTRY'!AC76="", "",'DATA ENTRY'!AC76)</f>
        <v/>
      </c>
      <c r="E145" t="str">
        <f>IF('DATA ENTRY'!AD76="", "",'DATA ENTRY'!AD76)</f>
        <v/>
      </c>
      <c r="F145" t="str">
        <f>IF('DATA ENTRY'!AK76="", "",'DATA ENTRY'!AK76)</f>
        <v/>
      </c>
    </row>
    <row r="146" spans="1:6">
      <c r="A146" s="144" t="str">
        <f>'DATA ENTRY'!AM69</f>
        <v>Math</v>
      </c>
      <c r="B146" s="138" t="str">
        <f>IF('DATA ENTRY'!AL$66="","",'DATA ENTRY'!AL$66)</f>
        <v>Thursday, February 24, 2022</v>
      </c>
      <c r="C146" t="str">
        <f>IF('DATA ENTRY'!AN69="", "",'DATA ENTRY'!AN69)</f>
        <v/>
      </c>
      <c r="D146" t="str">
        <f>IF('DATA ENTRY'!AO69="", "",'DATA ENTRY'!AO69)</f>
        <v/>
      </c>
      <c r="E146" t="str">
        <f>IF('DATA ENTRY'!AP69="", "",'DATA ENTRY'!AP69)</f>
        <v/>
      </c>
      <c r="F146" t="str">
        <f>IF('DATA ENTRY'!AW69="", "",'DATA ENTRY'!AW69)</f>
        <v/>
      </c>
    </row>
    <row r="147" spans="1:6">
      <c r="A147" s="144" t="str">
        <f>'DATA ENTRY'!AM70</f>
        <v>English</v>
      </c>
      <c r="B147" s="138" t="str">
        <f>IF('DATA ENTRY'!AL$66="","",'DATA ENTRY'!AL$66)</f>
        <v>Thursday, February 24, 2022</v>
      </c>
      <c r="C147" t="str">
        <f>IF('DATA ENTRY'!AN70="", "",'DATA ENTRY'!AN70)</f>
        <v/>
      </c>
      <c r="D147" t="str">
        <f>IF('DATA ENTRY'!AO70="", "",'DATA ENTRY'!AO70)</f>
        <v/>
      </c>
      <c r="E147" t="str">
        <f>IF('DATA ENTRY'!AP70="", "",'DATA ENTRY'!AP70)</f>
        <v/>
      </c>
      <c r="F147" t="str">
        <f>IF('DATA ENTRY'!AW70="", "",'DATA ENTRY'!AW70)</f>
        <v/>
      </c>
    </row>
    <row r="148" spans="1:6">
      <c r="A148" s="144" t="str">
        <f>'DATA ENTRY'!AM71</f>
        <v>History</v>
      </c>
      <c r="B148" s="138" t="str">
        <f>IF('DATA ENTRY'!AL$66="","",'DATA ENTRY'!AL$66)</f>
        <v>Thursday, February 24, 2022</v>
      </c>
      <c r="C148" t="str">
        <f>IF('DATA ENTRY'!AN71="", "",'DATA ENTRY'!AN71)</f>
        <v/>
      </c>
      <c r="D148" t="str">
        <f>IF('DATA ENTRY'!AO71="", "",'DATA ENTRY'!AO71)</f>
        <v/>
      </c>
      <c r="E148" t="str">
        <f>IF('DATA ENTRY'!AP71="", "",'DATA ENTRY'!AP71)</f>
        <v/>
      </c>
      <c r="F148" t="str">
        <f>IF('DATA ENTRY'!AW71="", "",'DATA ENTRY'!AW71)</f>
        <v/>
      </c>
    </row>
    <row r="149" spans="1:6">
      <c r="A149" s="144" t="str">
        <f>'DATA ENTRY'!AM72</f>
        <v>Science</v>
      </c>
      <c r="B149" s="138" t="str">
        <f>IF('DATA ENTRY'!AL$66="","",'DATA ENTRY'!AL$66)</f>
        <v>Thursday, February 24, 2022</v>
      </c>
      <c r="C149" t="str">
        <f>IF('DATA ENTRY'!AN72="", "",'DATA ENTRY'!AN72)</f>
        <v/>
      </c>
      <c r="D149" t="str">
        <f>IF('DATA ENTRY'!AO72="", "",'DATA ENTRY'!AO72)</f>
        <v/>
      </c>
      <c r="E149" t="str">
        <f>IF('DATA ENTRY'!AP72="", "",'DATA ENTRY'!AP72)</f>
        <v/>
      </c>
      <c r="F149" t="str">
        <f>IF('DATA ENTRY'!AW72="", "",'DATA ENTRY'!AW72)</f>
        <v/>
      </c>
    </row>
    <row r="150" spans="1:6">
      <c r="A150" s="144" t="str">
        <f>'DATA ENTRY'!AM73</f>
        <v>Group</v>
      </c>
      <c r="B150" s="138" t="str">
        <f>IF('DATA ENTRY'!AL$66="","",'DATA ENTRY'!AL$66)</f>
        <v>Thursday, February 24, 2022</v>
      </c>
      <c r="C150" t="str">
        <f>IF('DATA ENTRY'!AN73="", "",'DATA ENTRY'!AN73)</f>
        <v/>
      </c>
      <c r="D150" t="str">
        <f>IF('DATA ENTRY'!AO73="", "",'DATA ENTRY'!AO73)</f>
        <v/>
      </c>
      <c r="E150" t="str">
        <f>IF('DATA ENTRY'!AP73="", "",'DATA ENTRY'!AP73)</f>
        <v/>
      </c>
      <c r="F150" t="str">
        <f>IF('DATA ENTRY'!AW73="", "",'DATA ENTRY'!AW73)</f>
        <v/>
      </c>
    </row>
    <row r="151" spans="1:6">
      <c r="A151" s="144" t="str">
        <f>'DATA ENTRY'!AM74</f>
        <v>LL</v>
      </c>
      <c r="B151" s="138" t="str">
        <f>IF('DATA ENTRY'!AL$66="","",'DATA ENTRY'!AL$66)</f>
        <v>Thursday, February 24, 2022</v>
      </c>
      <c r="C151" t="str">
        <f>IF('DATA ENTRY'!AN74="", "",'DATA ENTRY'!AN74)</f>
        <v/>
      </c>
      <c r="D151" t="str">
        <f>IF('DATA ENTRY'!AO74="", "",'DATA ENTRY'!AO74)</f>
        <v/>
      </c>
      <c r="E151" t="str">
        <f>IF('DATA ENTRY'!AP74="", "",'DATA ENTRY'!AP74)</f>
        <v/>
      </c>
      <c r="F151" t="str">
        <f>IF('DATA ENTRY'!AW74="", "",'DATA ENTRY'!AW74)</f>
        <v/>
      </c>
    </row>
    <row r="152" spans="1:6">
      <c r="A152" s="144" t="str">
        <f>'DATA ENTRY'!AM75</f>
        <v>Elective</v>
      </c>
      <c r="B152" s="138" t="str">
        <f>IF('DATA ENTRY'!AL$66="","",'DATA ENTRY'!AL$66)</f>
        <v>Thursday, February 24, 2022</v>
      </c>
      <c r="C152" t="str">
        <f>IF('DATA ENTRY'!AN75="", "",'DATA ENTRY'!AN75)</f>
        <v/>
      </c>
      <c r="D152" t="str">
        <f>IF('DATA ENTRY'!AO75="", "",'DATA ENTRY'!AO75)</f>
        <v/>
      </c>
      <c r="E152" t="str">
        <f>IF('DATA ENTRY'!AP75="", "",'DATA ENTRY'!AP75)</f>
        <v/>
      </c>
      <c r="F152" t="str">
        <f>IF('DATA ENTRY'!AW75="", "",'DATA ENTRY'!AW75)</f>
        <v/>
      </c>
    </row>
    <row r="153" spans="1:6">
      <c r="A153" s="144" t="str">
        <f>'DATA ENTRY'!AM76</f>
        <v>Econ</v>
      </c>
      <c r="B153" s="138" t="str">
        <f>IF('DATA ENTRY'!AL$66="","",'DATA ENTRY'!AL$66)</f>
        <v>Thursday, February 24, 2022</v>
      </c>
      <c r="C153" t="str">
        <f>IF('DATA ENTRY'!AN76="", "",'DATA ENTRY'!AN76)</f>
        <v/>
      </c>
      <c r="D153" t="str">
        <f>IF('DATA ENTRY'!AO76="", "",'DATA ENTRY'!AO76)</f>
        <v/>
      </c>
      <c r="E153" t="str">
        <f>IF('DATA ENTRY'!AP76="", "",'DATA ENTRY'!AP76)</f>
        <v/>
      </c>
      <c r="F153" t="str">
        <f>IF('DATA ENTRY'!AW76="", "",'DATA ENTRY'!AW76)</f>
        <v/>
      </c>
    </row>
    <row r="154" spans="1:6">
      <c r="A154" s="144" t="str">
        <f>'DATA ENTRY'!AY69</f>
        <v>Math</v>
      </c>
      <c r="B154" s="138" t="str">
        <f>IF('DATA ENTRY'!AX$66="","",'DATA ENTRY'!AX$66)</f>
        <v>Friday February 25, 2022</v>
      </c>
      <c r="C154" t="str">
        <f>IF('DATA ENTRY'!AZ69="", "",'DATA ENTRY'!AZ69)</f>
        <v/>
      </c>
      <c r="D154" t="str">
        <f>IF('DATA ENTRY'!BA69="", "",'DATA ENTRY'!BA69)</f>
        <v/>
      </c>
      <c r="E154" t="str">
        <f>IF('DATA ENTRY'!BB69="", "",'DATA ENTRY'!BB69)</f>
        <v/>
      </c>
      <c r="F154" t="str">
        <f>IF('DATA ENTRY'!BI69="", "",'DATA ENTRY'!BI69)</f>
        <v/>
      </c>
    </row>
    <row r="155" spans="1:6">
      <c r="A155" s="144" t="str">
        <f>'DATA ENTRY'!AY70</f>
        <v>English</v>
      </c>
      <c r="B155" s="138" t="str">
        <f>IF('DATA ENTRY'!AX$66="","",'DATA ENTRY'!AX$66)</f>
        <v>Friday February 25, 2022</v>
      </c>
      <c r="C155" t="str">
        <f>IF('DATA ENTRY'!AZ70="", "",'DATA ENTRY'!AZ70)</f>
        <v/>
      </c>
      <c r="D155" t="str">
        <f>IF('DATA ENTRY'!BA70="", "",'DATA ENTRY'!BA70)</f>
        <v/>
      </c>
      <c r="E155" t="str">
        <f>IF('DATA ENTRY'!BB70="", "",'DATA ENTRY'!BB70)</f>
        <v/>
      </c>
      <c r="F155" t="str">
        <f>IF('DATA ENTRY'!BI70="", "",'DATA ENTRY'!BI70)</f>
        <v/>
      </c>
    </row>
    <row r="156" spans="1:6">
      <c r="A156" s="144" t="str">
        <f>'DATA ENTRY'!AY71</f>
        <v>History</v>
      </c>
      <c r="B156" s="138" t="str">
        <f>IF('DATA ENTRY'!AX$66="","",'DATA ENTRY'!AX$66)</f>
        <v>Friday February 25, 2022</v>
      </c>
      <c r="C156" t="str">
        <f>IF('DATA ENTRY'!AZ71="", "",'DATA ENTRY'!AZ71)</f>
        <v/>
      </c>
      <c r="D156" t="str">
        <f>IF('DATA ENTRY'!BA71="", "",'DATA ENTRY'!BA71)</f>
        <v/>
      </c>
      <c r="E156" t="str">
        <f>IF('DATA ENTRY'!BB71="", "",'DATA ENTRY'!BB71)</f>
        <v/>
      </c>
      <c r="F156" t="str">
        <f>IF('DATA ENTRY'!BI71="", "",'DATA ENTRY'!BI71)</f>
        <v/>
      </c>
    </row>
    <row r="157" spans="1:6">
      <c r="A157" s="144" t="str">
        <f>'DATA ENTRY'!AY72</f>
        <v>Science</v>
      </c>
      <c r="B157" s="138" t="str">
        <f>IF('DATA ENTRY'!AX$66="","",'DATA ENTRY'!AX$66)</f>
        <v>Friday February 25, 2022</v>
      </c>
      <c r="C157" t="str">
        <f>IF('DATA ENTRY'!AZ72="", "",'DATA ENTRY'!AZ72)</f>
        <v/>
      </c>
      <c r="D157" t="str">
        <f>IF('DATA ENTRY'!BA72="", "",'DATA ENTRY'!BA72)</f>
        <v/>
      </c>
      <c r="E157" t="str">
        <f>IF('DATA ENTRY'!BB72="", "",'DATA ENTRY'!BB72)</f>
        <v/>
      </c>
      <c r="F157" t="str">
        <f>IF('DATA ENTRY'!BI72="", "",'DATA ENTRY'!BI72)</f>
        <v/>
      </c>
    </row>
    <row r="158" spans="1:6">
      <c r="A158" s="144" t="str">
        <f>'DATA ENTRY'!AY73</f>
        <v>Group</v>
      </c>
      <c r="B158" s="138" t="str">
        <f>IF('DATA ENTRY'!AX$66="","",'DATA ENTRY'!AX$66)</f>
        <v>Friday February 25, 2022</v>
      </c>
      <c r="C158" t="str">
        <f>IF('DATA ENTRY'!AZ73="", "",'DATA ENTRY'!AZ73)</f>
        <v/>
      </c>
      <c r="D158" t="str">
        <f>IF('DATA ENTRY'!BA73="", "",'DATA ENTRY'!BA73)</f>
        <v/>
      </c>
      <c r="E158" t="str">
        <f>IF('DATA ENTRY'!BB73="", "",'DATA ENTRY'!BB73)</f>
        <v/>
      </c>
      <c r="F158" t="str">
        <f>IF('DATA ENTRY'!BI73="", "",'DATA ENTRY'!BI73)</f>
        <v/>
      </c>
    </row>
    <row r="159" spans="1:6">
      <c r="A159" s="144" t="str">
        <f>'DATA ENTRY'!AY74</f>
        <v>LL</v>
      </c>
      <c r="B159" s="138" t="str">
        <f>IF('DATA ENTRY'!AX$66="","",'DATA ENTRY'!AX$66)</f>
        <v>Friday February 25, 2022</v>
      </c>
      <c r="C159" t="str">
        <f>IF('DATA ENTRY'!AZ74="", "",'DATA ENTRY'!AZ74)</f>
        <v/>
      </c>
      <c r="D159" t="str">
        <f>IF('DATA ENTRY'!BA74="", "",'DATA ENTRY'!BA74)</f>
        <v/>
      </c>
      <c r="E159" t="str">
        <f>IF('DATA ENTRY'!BB74="", "",'DATA ENTRY'!BB74)</f>
        <v/>
      </c>
      <c r="F159" t="str">
        <f>IF('DATA ENTRY'!BI74="", "",'DATA ENTRY'!BI74)</f>
        <v/>
      </c>
    </row>
    <row r="160" spans="1:6">
      <c r="A160" s="144" t="str">
        <f>'DATA ENTRY'!AY75</f>
        <v>Elective</v>
      </c>
      <c r="B160" s="138" t="str">
        <f>IF('DATA ENTRY'!AX$66="","",'DATA ENTRY'!AX$66)</f>
        <v>Friday February 25, 2022</v>
      </c>
      <c r="C160" t="str">
        <f>IF('DATA ENTRY'!AZ75="", "",'DATA ENTRY'!AZ75)</f>
        <v/>
      </c>
      <c r="D160" t="str">
        <f>IF('DATA ENTRY'!BA75="", "",'DATA ENTRY'!BA75)</f>
        <v/>
      </c>
      <c r="E160" t="str">
        <f>IF('DATA ENTRY'!BB75="", "",'DATA ENTRY'!BB75)</f>
        <v/>
      </c>
      <c r="F160" t="str">
        <f>IF('DATA ENTRY'!BI75="", "",'DATA ENTRY'!BI75)</f>
        <v/>
      </c>
    </row>
    <row r="161" spans="1:6">
      <c r="A161" s="144" t="str">
        <f>'DATA ENTRY'!AY76</f>
        <v>Econ</v>
      </c>
      <c r="B161" s="138" t="str">
        <f>IF('DATA ENTRY'!AX$66="","",'DATA ENTRY'!AX$66)</f>
        <v>Friday February 25, 2022</v>
      </c>
      <c r="C161" t="str">
        <f>IF('DATA ENTRY'!AZ76="", "",'DATA ENTRY'!AZ76)</f>
        <v/>
      </c>
      <c r="D161" t="str">
        <f>IF('DATA ENTRY'!BA76="", "",'DATA ENTRY'!BA76)</f>
        <v/>
      </c>
      <c r="E161" t="str">
        <f>IF('DATA ENTRY'!BB76="", "",'DATA ENTRY'!BB76)</f>
        <v/>
      </c>
      <c r="F161" t="str">
        <f>IF('DATA ENTRY'!BI76="", "",'DATA ENTRY'!BI76)</f>
        <v/>
      </c>
    </row>
    <row r="162" spans="1:6">
      <c r="A162" s="144" t="str">
        <f>'DATA ENTRY'!C90</f>
        <v>Math</v>
      </c>
      <c r="B162" s="138" t="str">
        <f>IF('DATA ENTRY'!B$87="","",'DATA ENTRY'!B$87)</f>
        <v>Monday, February 28, 2022</v>
      </c>
      <c r="C162" t="str">
        <f>IF('DATA ENTRY'!D90="", "",'DATA ENTRY'!D90)</f>
        <v/>
      </c>
      <c r="D162" t="str">
        <f>IF('DATA ENTRY'!E90="", "",'DATA ENTRY'!E90)</f>
        <v/>
      </c>
      <c r="E162" t="str">
        <f>IF('DATA ENTRY'!F90="", "",'DATA ENTRY'!F90)</f>
        <v/>
      </c>
      <c r="F162" t="str">
        <f>IF('DATA ENTRY'!M90="", "",'DATA ENTRY'!M90)</f>
        <v/>
      </c>
    </row>
    <row r="163" spans="1:6">
      <c r="A163" s="144" t="str">
        <f>'DATA ENTRY'!C91</f>
        <v>English</v>
      </c>
      <c r="B163" s="138" t="str">
        <f>IF('DATA ENTRY'!B$87="","",'DATA ENTRY'!B$87)</f>
        <v>Monday, February 28, 2022</v>
      </c>
      <c r="C163" t="str">
        <f>IF('DATA ENTRY'!D91="", "",'DATA ENTRY'!D91)</f>
        <v/>
      </c>
      <c r="D163" t="str">
        <f>IF('DATA ENTRY'!E91="", "",'DATA ENTRY'!E91)</f>
        <v/>
      </c>
      <c r="E163" t="str">
        <f>IF('DATA ENTRY'!F91="", "",'DATA ENTRY'!F91)</f>
        <v/>
      </c>
      <c r="F163" t="str">
        <f>IF('DATA ENTRY'!M91="", "",'DATA ENTRY'!M91)</f>
        <v/>
      </c>
    </row>
    <row r="164" spans="1:6">
      <c r="A164" s="144" t="str">
        <f>'DATA ENTRY'!C92</f>
        <v>History</v>
      </c>
      <c r="B164" s="138" t="str">
        <f>IF('DATA ENTRY'!B$87="","",'DATA ENTRY'!B$87)</f>
        <v>Monday, February 28, 2022</v>
      </c>
      <c r="C164" t="str">
        <f>IF('DATA ENTRY'!D92="", "",'DATA ENTRY'!D92)</f>
        <v/>
      </c>
      <c r="D164" t="str">
        <f>IF('DATA ENTRY'!E92="", "",'DATA ENTRY'!E92)</f>
        <v/>
      </c>
      <c r="E164" t="str">
        <f>IF('DATA ENTRY'!F92="", "",'DATA ENTRY'!F92)</f>
        <v/>
      </c>
      <c r="F164" t="str">
        <f>IF('DATA ENTRY'!M92="", "",'DATA ENTRY'!M92)</f>
        <v/>
      </c>
    </row>
    <row r="165" spans="1:6">
      <c r="A165" s="144" t="str">
        <f>'DATA ENTRY'!C93</f>
        <v>Science</v>
      </c>
      <c r="B165" s="138" t="str">
        <f>IF('DATA ENTRY'!B$87="","",'DATA ENTRY'!B$87)</f>
        <v>Monday, February 28, 2022</v>
      </c>
      <c r="C165" t="str">
        <f>IF('DATA ENTRY'!D93="", "",'DATA ENTRY'!D93)</f>
        <v/>
      </c>
      <c r="D165" t="str">
        <f>IF('DATA ENTRY'!E93="", "",'DATA ENTRY'!E93)</f>
        <v/>
      </c>
      <c r="E165" t="str">
        <f>IF('DATA ENTRY'!F93="", "",'DATA ENTRY'!F93)</f>
        <v/>
      </c>
      <c r="F165" t="str">
        <f>IF('DATA ENTRY'!M93="", "",'DATA ENTRY'!M93)</f>
        <v/>
      </c>
    </row>
    <row r="166" spans="1:6">
      <c r="A166" s="144" t="str">
        <f>'DATA ENTRY'!C94</f>
        <v>Group</v>
      </c>
      <c r="B166" s="138" t="str">
        <f>IF('DATA ENTRY'!B$87="","",'DATA ENTRY'!B$87)</f>
        <v>Monday, February 28, 2022</v>
      </c>
      <c r="C166" t="str">
        <f>IF('DATA ENTRY'!D94="", "",'DATA ENTRY'!D94)</f>
        <v/>
      </c>
      <c r="D166" t="str">
        <f>IF('DATA ENTRY'!E94="", "",'DATA ENTRY'!E94)</f>
        <v/>
      </c>
      <c r="E166" t="str">
        <f>IF('DATA ENTRY'!F94="", "",'DATA ENTRY'!F94)</f>
        <v/>
      </c>
      <c r="F166" t="str">
        <f>IF('DATA ENTRY'!M94="", "",'DATA ENTRY'!M94)</f>
        <v/>
      </c>
    </row>
    <row r="167" spans="1:6">
      <c r="A167" s="144" t="str">
        <f>'DATA ENTRY'!C95</f>
        <v>LL</v>
      </c>
      <c r="B167" s="138" t="str">
        <f>IF('DATA ENTRY'!B$87="","",'DATA ENTRY'!B$87)</f>
        <v>Monday, February 28, 2022</v>
      </c>
      <c r="C167" t="str">
        <f>IF('DATA ENTRY'!D95="", "",'DATA ENTRY'!D95)</f>
        <v/>
      </c>
      <c r="D167" t="str">
        <f>IF('DATA ENTRY'!E95="", "",'DATA ENTRY'!E95)</f>
        <v/>
      </c>
      <c r="E167" t="str">
        <f>IF('DATA ENTRY'!F95="", "",'DATA ENTRY'!F95)</f>
        <v/>
      </c>
      <c r="F167" t="str">
        <f>IF('DATA ENTRY'!M95="", "",'DATA ENTRY'!M95)</f>
        <v/>
      </c>
    </row>
    <row r="168" spans="1:6">
      <c r="A168" s="144" t="str">
        <f>'DATA ENTRY'!C96</f>
        <v>Elective</v>
      </c>
      <c r="B168" s="138" t="str">
        <f>IF('DATA ENTRY'!B$87="","",'DATA ENTRY'!B$87)</f>
        <v>Monday, February 28, 2022</v>
      </c>
      <c r="C168" t="str">
        <f>IF('DATA ENTRY'!D96="", "",'DATA ENTRY'!D96)</f>
        <v/>
      </c>
      <c r="D168" t="str">
        <f>IF('DATA ENTRY'!E96="", "",'DATA ENTRY'!E96)</f>
        <v/>
      </c>
      <c r="E168" t="str">
        <f>IF('DATA ENTRY'!F96="", "",'DATA ENTRY'!F96)</f>
        <v/>
      </c>
      <c r="F168" t="str">
        <f>IF('DATA ENTRY'!M96="", "",'DATA ENTRY'!M96)</f>
        <v/>
      </c>
    </row>
    <row r="169" spans="1:6">
      <c r="A169" s="144" t="str">
        <f>'DATA ENTRY'!C97</f>
        <v>Econ</v>
      </c>
      <c r="B169" s="138" t="str">
        <f>IF('DATA ENTRY'!B$87="","",'DATA ENTRY'!B$87)</f>
        <v>Monday, February 28, 2022</v>
      </c>
      <c r="C169" t="str">
        <f>IF('DATA ENTRY'!D97="", "",'DATA ENTRY'!D97)</f>
        <v/>
      </c>
      <c r="D169" t="str">
        <f>IF('DATA ENTRY'!E97="", "",'DATA ENTRY'!E97)</f>
        <v/>
      </c>
      <c r="E169" t="str">
        <f>IF('DATA ENTRY'!F97="", "",'DATA ENTRY'!F97)</f>
        <v/>
      </c>
      <c r="F169" t="str">
        <f>IF('DATA ENTRY'!M97="", "",'DATA ENTRY'!M97)</f>
        <v/>
      </c>
    </row>
    <row r="170" spans="1:6">
      <c r="A170" s="144" t="str">
        <f>'DATA ENTRY'!O90</f>
        <v>Math</v>
      </c>
      <c r="B170" s="138" t="str">
        <f>IF('DATA ENTRY'!N$87="","",'DATA ENTRY'!N$87)</f>
        <v>Tuesday, March 1, 2022</v>
      </c>
      <c r="C170" t="str">
        <f>IF('DATA ENTRY'!P90="", "",'DATA ENTRY'!P90)</f>
        <v/>
      </c>
      <c r="D170" t="str">
        <f>IF('DATA ENTRY'!Q90="", "",'DATA ENTRY'!Q90)</f>
        <v/>
      </c>
      <c r="E170" t="str">
        <f>IF('DATA ENTRY'!R90="", "",'DATA ENTRY'!R90)</f>
        <v/>
      </c>
      <c r="F170" t="str">
        <f>IF('DATA ENTRY'!Y90="", "",'DATA ENTRY'!Y90)</f>
        <v/>
      </c>
    </row>
    <row r="171" spans="1:6">
      <c r="A171" s="144" t="str">
        <f>'DATA ENTRY'!O91</f>
        <v>English</v>
      </c>
      <c r="B171" s="138" t="str">
        <f>IF('DATA ENTRY'!N$87="","",'DATA ENTRY'!N$87)</f>
        <v>Tuesday, March 1, 2022</v>
      </c>
      <c r="C171" t="str">
        <f>IF('DATA ENTRY'!P91="", "",'DATA ENTRY'!P91)</f>
        <v/>
      </c>
      <c r="D171" t="str">
        <f>IF('DATA ENTRY'!Q91="", "",'DATA ENTRY'!Q91)</f>
        <v/>
      </c>
      <c r="E171" t="str">
        <f>IF('DATA ENTRY'!R91="", "",'DATA ENTRY'!R91)</f>
        <v/>
      </c>
      <c r="F171" t="str">
        <f>IF('DATA ENTRY'!Y91="", "",'DATA ENTRY'!Y91)</f>
        <v/>
      </c>
    </row>
    <row r="172" spans="1:6">
      <c r="A172" s="144" t="str">
        <f>'DATA ENTRY'!O92</f>
        <v>History</v>
      </c>
      <c r="B172" s="138" t="str">
        <f>IF('DATA ENTRY'!N$87="","",'DATA ENTRY'!N$87)</f>
        <v>Tuesday, March 1, 2022</v>
      </c>
      <c r="C172" t="str">
        <f>IF('DATA ENTRY'!P92="", "",'DATA ENTRY'!P92)</f>
        <v/>
      </c>
      <c r="D172" t="str">
        <f>IF('DATA ENTRY'!Q92="", "",'DATA ENTRY'!Q92)</f>
        <v/>
      </c>
      <c r="E172" t="str">
        <f>IF('DATA ENTRY'!R92="", "",'DATA ENTRY'!R92)</f>
        <v/>
      </c>
      <c r="F172" t="str">
        <f>IF('DATA ENTRY'!Y92="", "",'DATA ENTRY'!Y92)</f>
        <v/>
      </c>
    </row>
    <row r="173" spans="1:6">
      <c r="A173" s="144" t="str">
        <f>'DATA ENTRY'!O93</f>
        <v>Science</v>
      </c>
      <c r="B173" s="138" t="str">
        <f>IF('DATA ENTRY'!N$87="","",'DATA ENTRY'!N$87)</f>
        <v>Tuesday, March 1, 2022</v>
      </c>
      <c r="C173" t="str">
        <f>IF('DATA ENTRY'!P93="", "",'DATA ENTRY'!P93)</f>
        <v/>
      </c>
      <c r="D173" t="str">
        <f>IF('DATA ENTRY'!Q93="", "",'DATA ENTRY'!Q93)</f>
        <v/>
      </c>
      <c r="E173" t="str">
        <f>IF('DATA ENTRY'!R93="", "",'DATA ENTRY'!R93)</f>
        <v/>
      </c>
      <c r="F173" t="str">
        <f>IF('DATA ENTRY'!Y93="", "",'DATA ENTRY'!Y93)</f>
        <v/>
      </c>
    </row>
    <row r="174" spans="1:6">
      <c r="A174" s="144" t="str">
        <f>'DATA ENTRY'!O94</f>
        <v>Group</v>
      </c>
      <c r="B174" s="138" t="str">
        <f>IF('DATA ENTRY'!N$87="","",'DATA ENTRY'!N$87)</f>
        <v>Tuesday, March 1, 2022</v>
      </c>
      <c r="C174" t="str">
        <f>IF('DATA ENTRY'!P94="", "",'DATA ENTRY'!P94)</f>
        <v/>
      </c>
      <c r="D174" t="str">
        <f>IF('DATA ENTRY'!Q94="", "",'DATA ENTRY'!Q94)</f>
        <v/>
      </c>
      <c r="E174" t="str">
        <f>IF('DATA ENTRY'!R94="", "",'DATA ENTRY'!R94)</f>
        <v/>
      </c>
      <c r="F174" t="str">
        <f>IF('DATA ENTRY'!Y94="", "",'DATA ENTRY'!Y94)</f>
        <v/>
      </c>
    </row>
    <row r="175" spans="1:6">
      <c r="A175" s="144">
        <f>'DATA ENTRY'!O95</f>
        <v>0</v>
      </c>
      <c r="B175" s="138" t="str">
        <f>IF('DATA ENTRY'!N$87="","",'DATA ENTRY'!N$87)</f>
        <v>Tuesday, March 1, 2022</v>
      </c>
      <c r="C175" t="str">
        <f>IF('DATA ENTRY'!P95="", "",'DATA ENTRY'!P95)</f>
        <v/>
      </c>
      <c r="D175" t="str">
        <f>IF('DATA ENTRY'!Q95="", "",'DATA ENTRY'!Q95)</f>
        <v/>
      </c>
      <c r="E175" t="str">
        <f>IF('DATA ENTRY'!R95="", "",'DATA ENTRY'!R95)</f>
        <v/>
      </c>
      <c r="F175" t="str">
        <f>IF('DATA ENTRY'!Y95="", "",'DATA ENTRY'!Y95)</f>
        <v/>
      </c>
    </row>
    <row r="176" spans="1:6">
      <c r="A176" s="144">
        <f>'DATA ENTRY'!O96</f>
        <v>0</v>
      </c>
      <c r="B176" s="138" t="str">
        <f>IF('DATA ENTRY'!N$87="","",'DATA ENTRY'!N$87)</f>
        <v>Tuesday, March 1, 2022</v>
      </c>
      <c r="C176" t="str">
        <f>IF('DATA ENTRY'!P96="", "",'DATA ENTRY'!P96)</f>
        <v/>
      </c>
      <c r="D176" t="str">
        <f>IF('DATA ENTRY'!Q96="", "",'DATA ENTRY'!Q96)</f>
        <v/>
      </c>
      <c r="E176" t="str">
        <f>IF('DATA ENTRY'!R96="", "",'DATA ENTRY'!R96)</f>
        <v/>
      </c>
      <c r="F176" t="str">
        <f>IF('DATA ENTRY'!Y96="", "",'DATA ENTRY'!Y96)</f>
        <v/>
      </c>
    </row>
    <row r="177" spans="1:6">
      <c r="A177" s="144">
        <f>'DATA ENTRY'!O97</f>
        <v>0</v>
      </c>
      <c r="B177" s="138" t="str">
        <f>IF('DATA ENTRY'!N$87="","",'DATA ENTRY'!N$87)</f>
        <v>Tuesday, March 1, 2022</v>
      </c>
      <c r="C177" t="str">
        <f>IF('DATA ENTRY'!P97="", "",'DATA ENTRY'!P97)</f>
        <v/>
      </c>
      <c r="D177" t="str">
        <f>IF('DATA ENTRY'!Q97="", "",'DATA ENTRY'!Q97)</f>
        <v/>
      </c>
      <c r="E177" t="str">
        <f>IF('DATA ENTRY'!R97="", "",'DATA ENTRY'!R97)</f>
        <v/>
      </c>
      <c r="F177" t="str">
        <f>IF('DATA ENTRY'!Y97="", "",'DATA ENTRY'!Y97)</f>
        <v/>
      </c>
    </row>
    <row r="178" spans="1:6">
      <c r="A178" s="144" t="str">
        <f>'DATA ENTRY'!AA90</f>
        <v>Math</v>
      </c>
      <c r="B178" s="138" t="str">
        <f>IF('DATA ENTRY'!Z$87="","",'DATA ENTRY'!Z$87)</f>
        <v>Wednesday, March 2, 2022</v>
      </c>
      <c r="C178" t="str">
        <f>IF('DATA ENTRY'!AB90="", "",'DATA ENTRY'!AB90)</f>
        <v/>
      </c>
      <c r="D178" t="str">
        <f>IF('DATA ENTRY'!AC90="", "",'DATA ENTRY'!AC90)</f>
        <v/>
      </c>
      <c r="E178" t="str">
        <f>IF('DATA ENTRY'!AD90="", "",'DATA ENTRY'!AD90)</f>
        <v/>
      </c>
      <c r="F178" t="str">
        <f>IF('DATA ENTRY'!AK90="", "",'DATA ENTRY'!AK90)</f>
        <v/>
      </c>
    </row>
    <row r="179" spans="1:6">
      <c r="A179" s="144" t="str">
        <f>'DATA ENTRY'!AA91</f>
        <v>English</v>
      </c>
      <c r="B179" s="138" t="str">
        <f>IF('DATA ENTRY'!Z$87="","",'DATA ENTRY'!Z$87)</f>
        <v>Wednesday, March 2, 2022</v>
      </c>
      <c r="C179" t="str">
        <f>IF('DATA ENTRY'!AB91="", "",'DATA ENTRY'!AB91)</f>
        <v/>
      </c>
      <c r="D179" t="str">
        <f>IF('DATA ENTRY'!AC91="", "",'DATA ENTRY'!AC91)</f>
        <v/>
      </c>
      <c r="E179" t="str">
        <f>IF('DATA ENTRY'!AD91="", "",'DATA ENTRY'!AD91)</f>
        <v/>
      </c>
      <c r="F179" t="str">
        <f>IF('DATA ENTRY'!AK91="", "",'DATA ENTRY'!AK91)</f>
        <v/>
      </c>
    </row>
    <row r="180" spans="1:6">
      <c r="A180" s="144" t="str">
        <f>'DATA ENTRY'!AA92</f>
        <v>History</v>
      </c>
      <c r="B180" s="138" t="str">
        <f>IF('DATA ENTRY'!Z$87="","",'DATA ENTRY'!Z$87)</f>
        <v>Wednesday, March 2, 2022</v>
      </c>
      <c r="C180" t="str">
        <f>IF('DATA ENTRY'!AB92="", "",'DATA ENTRY'!AB92)</f>
        <v/>
      </c>
      <c r="D180" t="str">
        <f>IF('DATA ENTRY'!AC92="", "",'DATA ENTRY'!AC92)</f>
        <v/>
      </c>
      <c r="E180" t="str">
        <f>IF('DATA ENTRY'!AD92="", "",'DATA ENTRY'!AD92)</f>
        <v/>
      </c>
      <c r="F180" t="str">
        <f>IF('DATA ENTRY'!AK92="", "",'DATA ENTRY'!AK92)</f>
        <v/>
      </c>
    </row>
    <row r="181" spans="1:6">
      <c r="A181" s="144" t="str">
        <f>'DATA ENTRY'!AA93</f>
        <v>Science</v>
      </c>
      <c r="B181" s="138" t="str">
        <f>IF('DATA ENTRY'!Z$87="","",'DATA ENTRY'!Z$87)</f>
        <v>Wednesday, March 2, 2022</v>
      </c>
      <c r="C181" t="str">
        <f>IF('DATA ENTRY'!AB93="", "",'DATA ENTRY'!AB93)</f>
        <v/>
      </c>
      <c r="D181" t="str">
        <f>IF('DATA ENTRY'!AC93="", "",'DATA ENTRY'!AC93)</f>
        <v/>
      </c>
      <c r="E181" t="str">
        <f>IF('DATA ENTRY'!AD93="", "",'DATA ENTRY'!AD93)</f>
        <v/>
      </c>
      <c r="F181" t="str">
        <f>IF('DATA ENTRY'!AK93="", "",'DATA ENTRY'!AK93)</f>
        <v/>
      </c>
    </row>
    <row r="182" spans="1:6">
      <c r="A182" s="144" t="str">
        <f>'DATA ENTRY'!AA94</f>
        <v>Group</v>
      </c>
      <c r="B182" s="138" t="str">
        <f>IF('DATA ENTRY'!Z$87="","",'DATA ENTRY'!Z$87)</f>
        <v>Wednesday, March 2, 2022</v>
      </c>
      <c r="C182" t="str">
        <f>IF('DATA ENTRY'!AB94="", "",'DATA ENTRY'!AB94)</f>
        <v/>
      </c>
      <c r="D182" t="str">
        <f>IF('DATA ENTRY'!AC94="", "",'DATA ENTRY'!AC94)</f>
        <v/>
      </c>
      <c r="E182" t="str">
        <f>IF('DATA ENTRY'!AD94="", "",'DATA ENTRY'!AD94)</f>
        <v/>
      </c>
      <c r="F182" t="str">
        <f>IF('DATA ENTRY'!AK94="", "",'DATA ENTRY'!AK94)</f>
        <v/>
      </c>
    </row>
    <row r="183" spans="1:6">
      <c r="A183" s="144" t="str">
        <f>'DATA ENTRY'!AA95</f>
        <v>LL</v>
      </c>
      <c r="B183" s="138" t="str">
        <f>IF('DATA ENTRY'!Z$87="","",'DATA ENTRY'!Z$87)</f>
        <v>Wednesday, March 2, 2022</v>
      </c>
      <c r="C183" t="str">
        <f>IF('DATA ENTRY'!AB95="", "",'DATA ENTRY'!AB95)</f>
        <v/>
      </c>
      <c r="D183" t="str">
        <f>IF('DATA ENTRY'!AC95="", "",'DATA ENTRY'!AC95)</f>
        <v/>
      </c>
      <c r="E183" t="str">
        <f>IF('DATA ENTRY'!AD95="", "",'DATA ENTRY'!AD95)</f>
        <v/>
      </c>
      <c r="F183" t="str">
        <f>IF('DATA ENTRY'!AK95="", "",'DATA ENTRY'!AK95)</f>
        <v/>
      </c>
    </row>
    <row r="184" spans="1:6">
      <c r="A184" s="144" t="str">
        <f>'DATA ENTRY'!AA96</f>
        <v>Elective</v>
      </c>
      <c r="B184" s="138" t="str">
        <f>IF('DATA ENTRY'!Z$87="","",'DATA ENTRY'!Z$87)</f>
        <v>Wednesday, March 2, 2022</v>
      </c>
      <c r="C184" t="str">
        <f>IF('DATA ENTRY'!AB96="", "",'DATA ENTRY'!AB96)</f>
        <v/>
      </c>
      <c r="D184" t="str">
        <f>IF('DATA ENTRY'!AC96="", "",'DATA ENTRY'!AC96)</f>
        <v/>
      </c>
      <c r="E184" t="str">
        <f>IF('DATA ENTRY'!AD96="", "",'DATA ENTRY'!AD96)</f>
        <v/>
      </c>
      <c r="F184" t="str">
        <f>IF('DATA ENTRY'!AK96="", "",'DATA ENTRY'!AK96)</f>
        <v/>
      </c>
    </row>
    <row r="185" spans="1:6">
      <c r="A185" s="144" t="str">
        <f>'DATA ENTRY'!AA97</f>
        <v>Econ</v>
      </c>
      <c r="B185" s="138" t="str">
        <f>IF('DATA ENTRY'!Z$87="","",'DATA ENTRY'!Z$87)</f>
        <v>Wednesday, March 2, 2022</v>
      </c>
      <c r="C185" t="str">
        <f>IF('DATA ENTRY'!AB97="", "",'DATA ENTRY'!AB97)</f>
        <v/>
      </c>
      <c r="D185" t="str">
        <f>IF('DATA ENTRY'!AC97="", "",'DATA ENTRY'!AC97)</f>
        <v/>
      </c>
      <c r="E185" t="str">
        <f>IF('DATA ENTRY'!AD97="", "",'DATA ENTRY'!AD97)</f>
        <v/>
      </c>
      <c r="F185" t="str">
        <f>IF('DATA ENTRY'!AK97="", "",'DATA ENTRY'!AK97)</f>
        <v/>
      </c>
    </row>
    <row r="186" spans="1:6">
      <c r="A186" s="144" t="str">
        <f>'DATA ENTRY'!AM90</f>
        <v>Math</v>
      </c>
      <c r="B186" s="138" t="str">
        <f>IF('DATA ENTRY'!AL$87="","",'DATA ENTRY'!AL$87)</f>
        <v>Thursday, March 3 ,2022</v>
      </c>
      <c r="C186" t="str">
        <f>IF('DATA ENTRY'!AN90="", "",'DATA ENTRY'!AN90)</f>
        <v/>
      </c>
      <c r="D186" t="str">
        <f>IF('DATA ENTRY'!AO90="", "",'DATA ENTRY'!AO90)</f>
        <v/>
      </c>
      <c r="E186" t="str">
        <f>IF('DATA ENTRY'!AP90="", "",'DATA ENTRY'!AP90)</f>
        <v/>
      </c>
      <c r="F186" t="str">
        <f>IF('DATA ENTRY'!AW90="", "",'DATA ENTRY'!AW90)</f>
        <v/>
      </c>
    </row>
    <row r="187" spans="1:6">
      <c r="A187" s="144" t="str">
        <f>'DATA ENTRY'!AM91</f>
        <v>English</v>
      </c>
      <c r="B187" s="138" t="str">
        <f>IF('DATA ENTRY'!AL$87="","",'DATA ENTRY'!AL$87)</f>
        <v>Thursday, March 3 ,2022</v>
      </c>
      <c r="C187" t="str">
        <f>IF('DATA ENTRY'!AN91="", "",'DATA ENTRY'!AN91)</f>
        <v/>
      </c>
      <c r="D187" t="str">
        <f>IF('DATA ENTRY'!AO91="", "",'DATA ENTRY'!AO91)</f>
        <v/>
      </c>
      <c r="E187" t="str">
        <f>IF('DATA ENTRY'!AP91="", "",'DATA ENTRY'!AP91)</f>
        <v/>
      </c>
      <c r="F187" t="str">
        <f>IF('DATA ENTRY'!AW91="", "",'DATA ENTRY'!AW91)</f>
        <v/>
      </c>
    </row>
    <row r="188" spans="1:6">
      <c r="A188" s="144" t="str">
        <f>'DATA ENTRY'!AM92</f>
        <v>History</v>
      </c>
      <c r="B188" s="138" t="str">
        <f>IF('DATA ENTRY'!AL$87="","",'DATA ENTRY'!AL$87)</f>
        <v>Thursday, March 3 ,2022</v>
      </c>
      <c r="C188" t="str">
        <f>IF('DATA ENTRY'!AN92="", "",'DATA ENTRY'!AN92)</f>
        <v/>
      </c>
      <c r="D188" t="str">
        <f>IF('DATA ENTRY'!AO92="", "",'DATA ENTRY'!AO92)</f>
        <v/>
      </c>
      <c r="E188" t="str">
        <f>IF('DATA ENTRY'!AP92="", "",'DATA ENTRY'!AP92)</f>
        <v/>
      </c>
      <c r="F188" t="str">
        <f>IF('DATA ENTRY'!AW92="", "",'DATA ENTRY'!AW92)</f>
        <v/>
      </c>
    </row>
    <row r="189" spans="1:6">
      <c r="A189" s="144" t="str">
        <f>'DATA ENTRY'!AM93</f>
        <v>Science</v>
      </c>
      <c r="B189" s="138" t="str">
        <f>IF('DATA ENTRY'!AL$87="","",'DATA ENTRY'!AL$87)</f>
        <v>Thursday, March 3 ,2022</v>
      </c>
      <c r="C189" t="str">
        <f>IF('DATA ENTRY'!AN93="", "",'DATA ENTRY'!AN93)</f>
        <v/>
      </c>
      <c r="D189" t="str">
        <f>IF('DATA ENTRY'!AO93="", "",'DATA ENTRY'!AO93)</f>
        <v/>
      </c>
      <c r="E189" t="str">
        <f>IF('DATA ENTRY'!AP93="", "",'DATA ENTRY'!AP93)</f>
        <v/>
      </c>
      <c r="F189" t="str">
        <f>IF('DATA ENTRY'!AW93="", "",'DATA ENTRY'!AW93)</f>
        <v/>
      </c>
    </row>
    <row r="190" spans="1:6">
      <c r="A190" s="144" t="str">
        <f>'DATA ENTRY'!AM94</f>
        <v>Group</v>
      </c>
      <c r="B190" s="138" t="str">
        <f>IF('DATA ENTRY'!AL$87="","",'DATA ENTRY'!AL$87)</f>
        <v>Thursday, March 3 ,2022</v>
      </c>
      <c r="C190" t="str">
        <f>IF('DATA ENTRY'!AN94="", "",'DATA ENTRY'!AN94)</f>
        <v/>
      </c>
      <c r="D190" t="str">
        <f>IF('DATA ENTRY'!AO94="", "",'DATA ENTRY'!AO94)</f>
        <v/>
      </c>
      <c r="E190" t="str">
        <f>IF('DATA ENTRY'!AP94="", "",'DATA ENTRY'!AP94)</f>
        <v/>
      </c>
      <c r="F190" t="str">
        <f>IF('DATA ENTRY'!AW94="", "",'DATA ENTRY'!AW94)</f>
        <v/>
      </c>
    </row>
    <row r="191" spans="1:6">
      <c r="A191" s="144" t="str">
        <f>'DATA ENTRY'!AM95</f>
        <v>LL</v>
      </c>
      <c r="B191" s="138" t="str">
        <f>IF('DATA ENTRY'!AL$87="","",'DATA ENTRY'!AL$87)</f>
        <v>Thursday, March 3 ,2022</v>
      </c>
      <c r="C191" t="str">
        <f>IF('DATA ENTRY'!AN95="", "",'DATA ENTRY'!AN95)</f>
        <v/>
      </c>
      <c r="D191" t="str">
        <f>IF('DATA ENTRY'!AO95="", "",'DATA ENTRY'!AO95)</f>
        <v/>
      </c>
      <c r="E191" t="str">
        <f>IF('DATA ENTRY'!AP95="", "",'DATA ENTRY'!AP95)</f>
        <v/>
      </c>
      <c r="F191" t="str">
        <f>IF('DATA ENTRY'!AW95="", "",'DATA ENTRY'!AW95)</f>
        <v/>
      </c>
    </row>
    <row r="192" spans="1:6">
      <c r="A192" s="144" t="str">
        <f>'DATA ENTRY'!AM96</f>
        <v>Elective</v>
      </c>
      <c r="B192" s="138" t="str">
        <f>IF('DATA ENTRY'!AL$87="","",'DATA ENTRY'!AL$87)</f>
        <v>Thursday, March 3 ,2022</v>
      </c>
      <c r="C192" t="str">
        <f>IF('DATA ENTRY'!AN96="", "",'DATA ENTRY'!AN96)</f>
        <v/>
      </c>
      <c r="D192" t="str">
        <f>IF('DATA ENTRY'!AO96="", "",'DATA ENTRY'!AO96)</f>
        <v/>
      </c>
      <c r="E192" t="str">
        <f>IF('DATA ENTRY'!AP96="", "",'DATA ENTRY'!AP96)</f>
        <v/>
      </c>
      <c r="F192" t="str">
        <f>IF('DATA ENTRY'!AW96="", "",'DATA ENTRY'!AW96)</f>
        <v/>
      </c>
    </row>
    <row r="193" spans="1:6">
      <c r="A193" s="144" t="str">
        <f>'DATA ENTRY'!AM97</f>
        <v>Econ</v>
      </c>
      <c r="B193" s="138" t="str">
        <f>IF('DATA ENTRY'!AL$87="","",'DATA ENTRY'!AL$87)</f>
        <v>Thursday, March 3 ,2022</v>
      </c>
      <c r="C193" t="str">
        <f>IF('DATA ENTRY'!AN97="", "",'DATA ENTRY'!AN97)</f>
        <v/>
      </c>
      <c r="D193" t="str">
        <f>IF('DATA ENTRY'!AO97="", "",'DATA ENTRY'!AO97)</f>
        <v/>
      </c>
      <c r="E193" t="str">
        <f>IF('DATA ENTRY'!AP97="", "",'DATA ENTRY'!AP97)</f>
        <v/>
      </c>
      <c r="F193" t="str">
        <f>IF('DATA ENTRY'!AW97="", "",'DATA ENTRY'!AW97)</f>
        <v/>
      </c>
    </row>
    <row r="194" spans="1:6">
      <c r="A194" s="144" t="str">
        <f>'DATA ENTRY'!AY90</f>
        <v>Math</v>
      </c>
      <c r="B194" s="138" t="str">
        <f>IF('DATA ENTRY'!AX$87="","",'DATA ENTRY'!AX$87)</f>
        <v>Friday, March 4, 2022</v>
      </c>
      <c r="C194" t="str">
        <f>IF('DATA ENTRY'!AZ90="", "",'DATA ENTRY'!AZ90)</f>
        <v/>
      </c>
      <c r="D194" t="str">
        <f>IF('DATA ENTRY'!BA90="", "",'DATA ENTRY'!BA90)</f>
        <v/>
      </c>
      <c r="E194" t="str">
        <f>IF('DATA ENTRY'!BB90="", "",'DATA ENTRY'!BB90)</f>
        <v/>
      </c>
      <c r="F194" t="str">
        <f>IF('DATA ENTRY'!BI90="", "",'DATA ENTRY'!BI90)</f>
        <v/>
      </c>
    </row>
    <row r="195" spans="1:6">
      <c r="A195" s="144" t="str">
        <f>'DATA ENTRY'!AY91</f>
        <v>English</v>
      </c>
      <c r="B195" s="138" t="str">
        <f>IF('DATA ENTRY'!AX$87="","",'DATA ENTRY'!AX$87)</f>
        <v>Friday, March 4, 2022</v>
      </c>
      <c r="C195" t="str">
        <f>IF('DATA ENTRY'!AZ91="", "",'DATA ENTRY'!AZ91)</f>
        <v/>
      </c>
      <c r="D195" t="str">
        <f>IF('DATA ENTRY'!BA91="", "",'DATA ENTRY'!BA91)</f>
        <v/>
      </c>
      <c r="E195" t="str">
        <f>IF('DATA ENTRY'!BB91="", "",'DATA ENTRY'!BB91)</f>
        <v/>
      </c>
      <c r="F195" t="str">
        <f>IF('DATA ENTRY'!BI91="", "",'DATA ENTRY'!BI91)</f>
        <v/>
      </c>
    </row>
    <row r="196" spans="1:6">
      <c r="A196" s="144" t="str">
        <f>'DATA ENTRY'!AY92</f>
        <v>History</v>
      </c>
      <c r="B196" s="138" t="str">
        <f>IF('DATA ENTRY'!AX$87="","",'DATA ENTRY'!AX$87)</f>
        <v>Friday, March 4, 2022</v>
      </c>
      <c r="C196" t="str">
        <f>IF('DATA ENTRY'!AZ92="", "",'DATA ENTRY'!AZ92)</f>
        <v/>
      </c>
      <c r="D196" t="str">
        <f>IF('DATA ENTRY'!BA92="", "",'DATA ENTRY'!BA92)</f>
        <v/>
      </c>
      <c r="E196" t="str">
        <f>IF('DATA ENTRY'!BB92="", "",'DATA ENTRY'!BB92)</f>
        <v/>
      </c>
      <c r="F196" t="str">
        <f>IF('DATA ENTRY'!BI92="", "",'DATA ENTRY'!BI92)</f>
        <v/>
      </c>
    </row>
    <row r="197" spans="1:6">
      <c r="A197" s="144" t="str">
        <f>'DATA ENTRY'!AY93</f>
        <v>Science</v>
      </c>
      <c r="B197" s="138" t="str">
        <f>IF('DATA ENTRY'!AX$87="","",'DATA ENTRY'!AX$87)</f>
        <v>Friday, March 4, 2022</v>
      </c>
      <c r="C197" t="str">
        <f>IF('DATA ENTRY'!AZ93="", "",'DATA ENTRY'!AZ93)</f>
        <v/>
      </c>
      <c r="D197" t="str">
        <f>IF('DATA ENTRY'!BA93="", "",'DATA ENTRY'!BA93)</f>
        <v/>
      </c>
      <c r="E197" t="str">
        <f>IF('DATA ENTRY'!BB93="", "",'DATA ENTRY'!BB93)</f>
        <v/>
      </c>
      <c r="F197" t="str">
        <f>IF('DATA ENTRY'!BI93="", "",'DATA ENTRY'!BI93)</f>
        <v/>
      </c>
    </row>
    <row r="198" spans="1:6">
      <c r="A198" s="144" t="str">
        <f>'DATA ENTRY'!AY94</f>
        <v>Group</v>
      </c>
      <c r="B198" s="138" t="str">
        <f>IF('DATA ENTRY'!AX$87="","",'DATA ENTRY'!AX$87)</f>
        <v>Friday, March 4, 2022</v>
      </c>
      <c r="C198" t="str">
        <f>IF('DATA ENTRY'!AZ94="", "",'DATA ENTRY'!AZ94)</f>
        <v/>
      </c>
      <c r="D198" t="str">
        <f>IF('DATA ENTRY'!BA94="", "",'DATA ENTRY'!BA94)</f>
        <v/>
      </c>
      <c r="E198" t="str">
        <f>IF('DATA ENTRY'!BB94="", "",'DATA ENTRY'!BB94)</f>
        <v/>
      </c>
      <c r="F198" t="str">
        <f>IF('DATA ENTRY'!BI94="", "",'DATA ENTRY'!BI94)</f>
        <v/>
      </c>
    </row>
    <row r="199" spans="1:6">
      <c r="A199" s="144" t="str">
        <f>'DATA ENTRY'!AY95</f>
        <v>LL</v>
      </c>
      <c r="B199" s="138" t="str">
        <f>IF('DATA ENTRY'!AX$87="","",'DATA ENTRY'!AX$87)</f>
        <v>Friday, March 4, 2022</v>
      </c>
      <c r="C199" t="str">
        <f>IF('DATA ENTRY'!AZ95="", "",'DATA ENTRY'!AZ95)</f>
        <v/>
      </c>
      <c r="D199" t="str">
        <f>IF('DATA ENTRY'!BA95="", "",'DATA ENTRY'!BA95)</f>
        <v/>
      </c>
      <c r="E199" t="str">
        <f>IF('DATA ENTRY'!BB95="", "",'DATA ENTRY'!BB95)</f>
        <v/>
      </c>
      <c r="F199" t="str">
        <f>IF('DATA ENTRY'!BI95="", "",'DATA ENTRY'!BI95)</f>
        <v/>
      </c>
    </row>
    <row r="200" spans="1:6">
      <c r="A200" s="144" t="str">
        <f>'DATA ENTRY'!AY96</f>
        <v>Elective</v>
      </c>
      <c r="B200" s="138" t="str">
        <f>IF('DATA ENTRY'!AX$87="","",'DATA ENTRY'!AX$87)</f>
        <v>Friday, March 4, 2022</v>
      </c>
      <c r="C200" t="str">
        <f>IF('DATA ENTRY'!AZ96="", "",'DATA ENTRY'!AZ96)</f>
        <v/>
      </c>
      <c r="D200" t="str">
        <f>IF('DATA ENTRY'!BA96="", "",'DATA ENTRY'!BA96)</f>
        <v/>
      </c>
      <c r="E200" t="str">
        <f>IF('DATA ENTRY'!BB96="", "",'DATA ENTRY'!BB96)</f>
        <v/>
      </c>
      <c r="F200" t="str">
        <f>IF('DATA ENTRY'!BI96="", "",'DATA ENTRY'!BI96)</f>
        <v/>
      </c>
    </row>
    <row r="201" spans="1:6">
      <c r="A201" s="144" t="str">
        <f>'DATA ENTRY'!AY97</f>
        <v>Econ</v>
      </c>
      <c r="B201" s="138" t="str">
        <f>IF('DATA ENTRY'!AX$87="","",'DATA ENTRY'!AX$87)</f>
        <v>Friday, March 4, 2022</v>
      </c>
      <c r="C201" t="str">
        <f>IF('DATA ENTRY'!AZ97="", "",'DATA ENTRY'!AZ97)</f>
        <v/>
      </c>
      <c r="D201" t="str">
        <f>IF('DATA ENTRY'!BA97="", "",'DATA ENTRY'!BA97)</f>
        <v/>
      </c>
      <c r="E201" t="str">
        <f>IF('DATA ENTRY'!BB97="", "",'DATA ENTRY'!BB97)</f>
        <v/>
      </c>
      <c r="F201" t="str">
        <f>IF('DATA ENTRY'!BI97="", "",'DATA ENTRY'!BI97)</f>
        <v/>
      </c>
    </row>
    <row r="202" spans="1:6">
      <c r="A202" s="144" t="str">
        <f>'DATA ENTRY'!C111</f>
        <v>Math</v>
      </c>
      <c r="B202" s="138" t="str">
        <f>IF('DATA ENTRY'!B$108="","",'DATA ENTRY'!B$108)</f>
        <v>Monday March 7, 2022</v>
      </c>
      <c r="C202" t="str">
        <f>IF('DATA ENTRY'!D111="", "",'DATA ENTRY'!D111)</f>
        <v/>
      </c>
      <c r="D202" t="str">
        <f>IF('DATA ENTRY'!E111="", "",'DATA ENTRY'!E111)</f>
        <v/>
      </c>
      <c r="E202" t="str">
        <f>IF('DATA ENTRY'!F111="", "",'DATA ENTRY'!F111)</f>
        <v/>
      </c>
      <c r="F202" t="str">
        <f>IF('DATA ENTRY'!M111="", "",'DATA ENTRY'!M111)</f>
        <v/>
      </c>
    </row>
    <row r="203" spans="1:6">
      <c r="A203" s="144" t="str">
        <f>'DATA ENTRY'!C112</f>
        <v>English</v>
      </c>
      <c r="B203" s="138" t="str">
        <f>IF('DATA ENTRY'!B$108="","",'DATA ENTRY'!B$108)</f>
        <v>Monday March 7, 2022</v>
      </c>
      <c r="C203" t="str">
        <f>IF('DATA ENTRY'!D112="", "",'DATA ENTRY'!D112)</f>
        <v/>
      </c>
      <c r="D203" t="str">
        <f>IF('DATA ENTRY'!E112="", "",'DATA ENTRY'!E112)</f>
        <v/>
      </c>
      <c r="E203" t="str">
        <f>IF('DATA ENTRY'!F112="", "",'DATA ENTRY'!F112)</f>
        <v/>
      </c>
      <c r="F203" t="str">
        <f>IF('DATA ENTRY'!M112="", "",'DATA ENTRY'!M112)</f>
        <v/>
      </c>
    </row>
    <row r="204" spans="1:6">
      <c r="A204" s="144" t="str">
        <f>'DATA ENTRY'!C113</f>
        <v>History</v>
      </c>
      <c r="B204" s="138" t="str">
        <f>IF('DATA ENTRY'!B$108="","",'DATA ENTRY'!B$108)</f>
        <v>Monday March 7, 2022</v>
      </c>
      <c r="C204" t="str">
        <f>IF('DATA ENTRY'!D113="", "",'DATA ENTRY'!D113)</f>
        <v/>
      </c>
      <c r="D204" t="str">
        <f>IF('DATA ENTRY'!E113="", "",'DATA ENTRY'!E113)</f>
        <v/>
      </c>
      <c r="E204" t="str">
        <f>IF('DATA ENTRY'!F113="", "",'DATA ENTRY'!F113)</f>
        <v/>
      </c>
      <c r="F204" t="str">
        <f>IF('DATA ENTRY'!M113="", "",'DATA ENTRY'!M113)</f>
        <v/>
      </c>
    </row>
    <row r="205" spans="1:6">
      <c r="A205" s="144" t="str">
        <f>'DATA ENTRY'!C114</f>
        <v>Science</v>
      </c>
      <c r="B205" s="138" t="str">
        <f>IF('DATA ENTRY'!B$108="","",'DATA ENTRY'!B$108)</f>
        <v>Monday March 7, 2022</v>
      </c>
      <c r="C205" t="str">
        <f>IF('DATA ENTRY'!D114="", "",'DATA ENTRY'!D114)</f>
        <v/>
      </c>
      <c r="D205" t="str">
        <f>IF('DATA ENTRY'!E114="", "",'DATA ENTRY'!E114)</f>
        <v/>
      </c>
      <c r="E205" t="str">
        <f>IF('DATA ENTRY'!F114="", "",'DATA ENTRY'!F114)</f>
        <v/>
      </c>
      <c r="F205" t="str">
        <f>IF('DATA ENTRY'!M114="", "",'DATA ENTRY'!M114)</f>
        <v/>
      </c>
    </row>
    <row r="206" spans="1:6">
      <c r="A206" s="144" t="str">
        <f>'DATA ENTRY'!C115</f>
        <v>Group</v>
      </c>
      <c r="B206" s="138" t="str">
        <f>IF('DATA ENTRY'!B$108="","",'DATA ENTRY'!B$108)</f>
        <v>Monday March 7, 2022</v>
      </c>
      <c r="C206" t="str">
        <f>IF('DATA ENTRY'!D115="", "",'DATA ENTRY'!D115)</f>
        <v/>
      </c>
      <c r="D206" t="str">
        <f>IF('DATA ENTRY'!E115="", "",'DATA ENTRY'!E115)</f>
        <v/>
      </c>
      <c r="E206" t="str">
        <f>IF('DATA ENTRY'!F115="", "",'DATA ENTRY'!F115)</f>
        <v/>
      </c>
      <c r="F206" t="str">
        <f>IF('DATA ENTRY'!M115="", "",'DATA ENTRY'!M115)</f>
        <v/>
      </c>
    </row>
    <row r="207" spans="1:6">
      <c r="A207" s="144" t="str">
        <f>'DATA ENTRY'!C116</f>
        <v>LL</v>
      </c>
      <c r="B207" s="138" t="str">
        <f>IF('DATA ENTRY'!B$108="","",'DATA ENTRY'!B$108)</f>
        <v>Monday March 7, 2022</v>
      </c>
      <c r="C207" t="str">
        <f>IF('DATA ENTRY'!D116="", "",'DATA ENTRY'!D116)</f>
        <v/>
      </c>
      <c r="D207" t="str">
        <f>IF('DATA ENTRY'!E116="", "",'DATA ENTRY'!E116)</f>
        <v/>
      </c>
      <c r="E207" t="str">
        <f>IF('DATA ENTRY'!F116="", "",'DATA ENTRY'!F116)</f>
        <v/>
      </c>
      <c r="F207" t="str">
        <f>IF('DATA ENTRY'!M116="", "",'DATA ENTRY'!M116)</f>
        <v/>
      </c>
    </row>
    <row r="208" spans="1:6">
      <c r="A208" s="144" t="str">
        <f>'DATA ENTRY'!C117</f>
        <v>Elective</v>
      </c>
      <c r="B208" s="138" t="str">
        <f>IF('DATA ENTRY'!B$108="","",'DATA ENTRY'!B$108)</f>
        <v>Monday March 7, 2022</v>
      </c>
      <c r="C208" t="str">
        <f>IF('DATA ENTRY'!D117="", "",'DATA ENTRY'!D117)</f>
        <v/>
      </c>
      <c r="D208" t="str">
        <f>IF('DATA ENTRY'!E117="", "",'DATA ENTRY'!E117)</f>
        <v/>
      </c>
      <c r="E208" t="str">
        <f>IF('DATA ENTRY'!F117="", "",'DATA ENTRY'!F117)</f>
        <v/>
      </c>
      <c r="F208" t="str">
        <f>IF('DATA ENTRY'!M117="", "",'DATA ENTRY'!M117)</f>
        <v/>
      </c>
    </row>
    <row r="209" spans="1:6">
      <c r="A209" s="144" t="str">
        <f>'DATA ENTRY'!C118</f>
        <v>Econ</v>
      </c>
      <c r="B209" s="138" t="str">
        <f>IF('DATA ENTRY'!B$108="","",'DATA ENTRY'!B$108)</f>
        <v>Monday March 7, 2022</v>
      </c>
      <c r="C209" t="str">
        <f>IF('DATA ENTRY'!D118="", "",'DATA ENTRY'!D118)</f>
        <v/>
      </c>
      <c r="D209" t="str">
        <f>IF('DATA ENTRY'!E118="", "",'DATA ENTRY'!E118)</f>
        <v/>
      </c>
      <c r="E209" t="str">
        <f>IF('DATA ENTRY'!F118="", "",'DATA ENTRY'!F118)</f>
        <v/>
      </c>
      <c r="F209" t="str">
        <f>IF('DATA ENTRY'!M118="", "",'DATA ENTRY'!M118)</f>
        <v/>
      </c>
    </row>
    <row r="210" spans="1:6">
      <c r="A210" s="144" t="str">
        <f>'DATA ENTRY'!O111</f>
        <v>Math</v>
      </c>
      <c r="B210" s="138" t="str">
        <f>IF('DATA ENTRY'!N$108="","",'DATA ENTRY'!N$108)</f>
        <v>Tuesday March 8, 2022</v>
      </c>
      <c r="C210" t="str">
        <f>IF('DATA ENTRY'!P111="", "",'DATA ENTRY'!P111)</f>
        <v/>
      </c>
      <c r="D210" t="str">
        <f>IF('DATA ENTRY'!Q111="", "",'DATA ENTRY'!Q111)</f>
        <v/>
      </c>
      <c r="E210" t="str">
        <f>IF('DATA ENTRY'!R111="", "",'DATA ENTRY'!R111)</f>
        <v/>
      </c>
      <c r="F210" t="str">
        <f>IF('DATA ENTRY'!Y111="", "",'DATA ENTRY'!Y111)</f>
        <v/>
      </c>
    </row>
    <row r="211" spans="1:6">
      <c r="A211" s="144" t="str">
        <f>'DATA ENTRY'!O112</f>
        <v>English</v>
      </c>
      <c r="B211" s="138" t="str">
        <f>IF('DATA ENTRY'!N$108="","",'DATA ENTRY'!N$108)</f>
        <v>Tuesday March 8, 2022</v>
      </c>
      <c r="C211" t="str">
        <f>IF('DATA ENTRY'!P112="", "",'DATA ENTRY'!P112)</f>
        <v/>
      </c>
      <c r="D211" t="str">
        <f>IF('DATA ENTRY'!Q112="", "",'DATA ENTRY'!Q112)</f>
        <v/>
      </c>
      <c r="E211" t="str">
        <f>IF('DATA ENTRY'!R112="", "",'DATA ENTRY'!R112)</f>
        <v/>
      </c>
      <c r="F211" t="str">
        <f>IF('DATA ENTRY'!Y112="", "",'DATA ENTRY'!Y112)</f>
        <v/>
      </c>
    </row>
    <row r="212" spans="1:6">
      <c r="A212" s="144" t="str">
        <f>'DATA ENTRY'!O113</f>
        <v>History</v>
      </c>
      <c r="B212" s="138" t="str">
        <f>IF('DATA ENTRY'!N$108="","",'DATA ENTRY'!N$108)</f>
        <v>Tuesday March 8, 2022</v>
      </c>
      <c r="C212" t="str">
        <f>IF('DATA ENTRY'!P113="", "",'DATA ENTRY'!P113)</f>
        <v/>
      </c>
      <c r="D212" t="str">
        <f>IF('DATA ENTRY'!Q113="", "",'DATA ENTRY'!Q113)</f>
        <v/>
      </c>
      <c r="E212" t="str">
        <f>IF('DATA ENTRY'!R113="", "",'DATA ENTRY'!R113)</f>
        <v/>
      </c>
      <c r="F212" t="str">
        <f>IF('DATA ENTRY'!Y113="", "",'DATA ENTRY'!Y113)</f>
        <v/>
      </c>
    </row>
    <row r="213" spans="1:6">
      <c r="A213" s="144" t="str">
        <f>'DATA ENTRY'!O114</f>
        <v>Science</v>
      </c>
      <c r="B213" s="138" t="str">
        <f>IF('DATA ENTRY'!N$108="","",'DATA ENTRY'!N$108)</f>
        <v>Tuesday March 8, 2022</v>
      </c>
      <c r="C213" t="str">
        <f>IF('DATA ENTRY'!P114="", "",'DATA ENTRY'!P114)</f>
        <v/>
      </c>
      <c r="D213" t="str">
        <f>IF('DATA ENTRY'!Q114="", "",'DATA ENTRY'!Q114)</f>
        <v/>
      </c>
      <c r="E213" t="str">
        <f>IF('DATA ENTRY'!R114="", "",'DATA ENTRY'!R114)</f>
        <v/>
      </c>
      <c r="F213" t="str">
        <f>IF('DATA ENTRY'!Y114="", "",'DATA ENTRY'!Y114)</f>
        <v/>
      </c>
    </row>
    <row r="214" spans="1:6">
      <c r="A214" s="144" t="str">
        <f>'DATA ENTRY'!O115</f>
        <v>Group</v>
      </c>
      <c r="B214" s="138" t="str">
        <f>IF('DATA ENTRY'!N$108="","",'DATA ENTRY'!N$108)</f>
        <v>Tuesday March 8, 2022</v>
      </c>
      <c r="C214" t="str">
        <f>IF('DATA ENTRY'!P115="", "",'DATA ENTRY'!P115)</f>
        <v/>
      </c>
      <c r="D214" t="str">
        <f>IF('DATA ENTRY'!Q115="", "",'DATA ENTRY'!Q115)</f>
        <v/>
      </c>
      <c r="E214" t="str">
        <f>IF('DATA ENTRY'!R115="", "",'DATA ENTRY'!R115)</f>
        <v/>
      </c>
      <c r="F214" t="str">
        <f>IF('DATA ENTRY'!Y115="", "",'DATA ENTRY'!Y115)</f>
        <v/>
      </c>
    </row>
    <row r="215" spans="1:6">
      <c r="A215" s="144">
        <f>'DATA ENTRY'!O116</f>
        <v>0</v>
      </c>
      <c r="B215" s="138" t="str">
        <f>IF('DATA ENTRY'!N$108="","",'DATA ENTRY'!N$108)</f>
        <v>Tuesday March 8, 2022</v>
      </c>
      <c r="C215" t="str">
        <f>IF('DATA ENTRY'!P116="", "",'DATA ENTRY'!P116)</f>
        <v/>
      </c>
      <c r="D215" t="str">
        <f>IF('DATA ENTRY'!Q116="", "",'DATA ENTRY'!Q116)</f>
        <v/>
      </c>
      <c r="E215" t="str">
        <f>IF('DATA ENTRY'!R116="", "",'DATA ENTRY'!R116)</f>
        <v/>
      </c>
      <c r="F215" t="str">
        <f>IF('DATA ENTRY'!Y116="", "",'DATA ENTRY'!Y116)</f>
        <v/>
      </c>
    </row>
    <row r="216" spans="1:6">
      <c r="A216" s="144">
        <f>'DATA ENTRY'!O117</f>
        <v>0</v>
      </c>
      <c r="B216" s="138" t="str">
        <f>IF('DATA ENTRY'!N$108="","",'DATA ENTRY'!N$108)</f>
        <v>Tuesday March 8, 2022</v>
      </c>
      <c r="C216" t="str">
        <f>IF('DATA ENTRY'!P117="", "",'DATA ENTRY'!P117)</f>
        <v/>
      </c>
      <c r="D216" t="str">
        <f>IF('DATA ENTRY'!Q117="", "",'DATA ENTRY'!Q117)</f>
        <v/>
      </c>
      <c r="E216" t="str">
        <f>IF('DATA ENTRY'!R117="", "",'DATA ENTRY'!R117)</f>
        <v/>
      </c>
      <c r="F216" t="str">
        <f>IF('DATA ENTRY'!Y117="", "",'DATA ENTRY'!Y117)</f>
        <v/>
      </c>
    </row>
    <row r="217" spans="1:6">
      <c r="A217" s="144">
        <f>'DATA ENTRY'!O118</f>
        <v>0</v>
      </c>
      <c r="B217" s="138" t="str">
        <f>IF('DATA ENTRY'!N$108="","",'DATA ENTRY'!N$108)</f>
        <v>Tuesday March 8, 2022</v>
      </c>
      <c r="C217" t="str">
        <f>IF('DATA ENTRY'!P118="", "",'DATA ENTRY'!P118)</f>
        <v/>
      </c>
      <c r="D217" t="str">
        <f>IF('DATA ENTRY'!Q118="", "",'DATA ENTRY'!Q118)</f>
        <v/>
      </c>
      <c r="E217" t="str">
        <f>IF('DATA ENTRY'!R118="", "",'DATA ENTRY'!R118)</f>
        <v/>
      </c>
      <c r="F217" t="str">
        <f>IF('DATA ENTRY'!Y118="", "",'DATA ENTRY'!Y118)</f>
        <v/>
      </c>
    </row>
    <row r="218" spans="1:6">
      <c r="A218" s="144" t="str">
        <f>'DATA ENTRY'!AA111</f>
        <v>Math</v>
      </c>
      <c r="B218" s="138" t="str">
        <f>IF('DATA ENTRY'!Z$108="","",'DATA ENTRY'!Z$108)</f>
        <v xml:space="preserve">Wednesday March 9, 2022 </v>
      </c>
      <c r="C218" t="str">
        <f>IF('DATA ENTRY'!AB111="", "",'DATA ENTRY'!AB111)</f>
        <v/>
      </c>
      <c r="D218" t="str">
        <f>IF('DATA ENTRY'!AC111="", "",'DATA ENTRY'!AC111)</f>
        <v/>
      </c>
      <c r="E218" t="str">
        <f>IF('DATA ENTRY'!AD111="", "",'DATA ENTRY'!AD111)</f>
        <v/>
      </c>
      <c r="F218" t="str">
        <f>IF('DATA ENTRY'!AK111="", "",'DATA ENTRY'!AK111)</f>
        <v/>
      </c>
    </row>
    <row r="219" spans="1:6">
      <c r="A219" s="144" t="str">
        <f>'DATA ENTRY'!AA112</f>
        <v>English</v>
      </c>
      <c r="B219" s="138" t="str">
        <f>IF('DATA ENTRY'!Z$108="","",'DATA ENTRY'!Z$108)</f>
        <v xml:space="preserve">Wednesday March 9, 2022 </v>
      </c>
      <c r="C219" t="str">
        <f>IF('DATA ENTRY'!AB112="", "",'DATA ENTRY'!AB112)</f>
        <v/>
      </c>
      <c r="D219" t="str">
        <f>IF('DATA ENTRY'!AC112="", "",'DATA ENTRY'!AC112)</f>
        <v/>
      </c>
      <c r="E219" t="str">
        <f>IF('DATA ENTRY'!AD112="", "",'DATA ENTRY'!AD112)</f>
        <v/>
      </c>
      <c r="F219" t="str">
        <f>IF('DATA ENTRY'!AK112="", "",'DATA ENTRY'!AK112)</f>
        <v/>
      </c>
    </row>
    <row r="220" spans="1:6">
      <c r="A220" s="144" t="str">
        <f>'DATA ENTRY'!AA113</f>
        <v>History</v>
      </c>
      <c r="B220" s="138" t="str">
        <f>IF('DATA ENTRY'!Z$108="","",'DATA ENTRY'!Z$108)</f>
        <v xml:space="preserve">Wednesday March 9, 2022 </v>
      </c>
      <c r="C220" t="str">
        <f>IF('DATA ENTRY'!AB113="", "",'DATA ENTRY'!AB113)</f>
        <v/>
      </c>
      <c r="D220" t="str">
        <f>IF('DATA ENTRY'!AC113="", "",'DATA ENTRY'!AC113)</f>
        <v/>
      </c>
      <c r="E220" t="str">
        <f>IF('DATA ENTRY'!AD113="", "",'DATA ENTRY'!AD113)</f>
        <v/>
      </c>
      <c r="F220" t="str">
        <f>IF('DATA ENTRY'!AK113="", "",'DATA ENTRY'!AK113)</f>
        <v/>
      </c>
    </row>
    <row r="221" spans="1:6">
      <c r="A221" s="144" t="str">
        <f>'DATA ENTRY'!AA114</f>
        <v>Science</v>
      </c>
      <c r="B221" s="138" t="str">
        <f>IF('DATA ENTRY'!Z$108="","",'DATA ENTRY'!Z$108)</f>
        <v xml:space="preserve">Wednesday March 9, 2022 </v>
      </c>
      <c r="C221" t="str">
        <f>IF('DATA ENTRY'!AB114="", "",'DATA ENTRY'!AB114)</f>
        <v/>
      </c>
      <c r="D221" t="str">
        <f>IF('DATA ENTRY'!AC114="", "",'DATA ENTRY'!AC114)</f>
        <v/>
      </c>
      <c r="E221" t="str">
        <f>IF('DATA ENTRY'!AD114="", "",'DATA ENTRY'!AD114)</f>
        <v/>
      </c>
      <c r="F221" t="str">
        <f>IF('DATA ENTRY'!AK114="", "",'DATA ENTRY'!AK114)</f>
        <v/>
      </c>
    </row>
    <row r="222" spans="1:6">
      <c r="A222" s="144" t="str">
        <f>'DATA ENTRY'!AA115</f>
        <v>Group</v>
      </c>
      <c r="B222" s="138" t="str">
        <f>IF('DATA ENTRY'!Z$108="","",'DATA ENTRY'!Z$108)</f>
        <v xml:space="preserve">Wednesday March 9, 2022 </v>
      </c>
      <c r="C222" t="str">
        <f>IF('DATA ENTRY'!AB115="", "",'DATA ENTRY'!AB115)</f>
        <v/>
      </c>
      <c r="D222" t="str">
        <f>IF('DATA ENTRY'!AC115="", "",'DATA ENTRY'!AC115)</f>
        <v/>
      </c>
      <c r="E222" t="str">
        <f>IF('DATA ENTRY'!AD115="", "",'DATA ENTRY'!AD115)</f>
        <v/>
      </c>
      <c r="F222" t="str">
        <f>IF('DATA ENTRY'!AK115="", "",'DATA ENTRY'!AK115)</f>
        <v/>
      </c>
    </row>
    <row r="223" spans="1:6">
      <c r="A223" s="144" t="str">
        <f>'DATA ENTRY'!AA116</f>
        <v>LL</v>
      </c>
      <c r="B223" s="138" t="str">
        <f>IF('DATA ENTRY'!Z$108="","",'DATA ENTRY'!Z$108)</f>
        <v xml:space="preserve">Wednesday March 9, 2022 </v>
      </c>
      <c r="C223" t="str">
        <f>IF('DATA ENTRY'!AB116="", "",'DATA ENTRY'!AB116)</f>
        <v/>
      </c>
      <c r="D223" t="str">
        <f>IF('DATA ENTRY'!AC116="", "",'DATA ENTRY'!AC116)</f>
        <v/>
      </c>
      <c r="E223" t="str">
        <f>IF('DATA ENTRY'!AD116="", "",'DATA ENTRY'!AD116)</f>
        <v/>
      </c>
      <c r="F223" t="str">
        <f>IF('DATA ENTRY'!AK116="", "",'DATA ENTRY'!AK116)</f>
        <v/>
      </c>
    </row>
    <row r="224" spans="1:6">
      <c r="A224" s="144" t="str">
        <f>'DATA ENTRY'!AA117</f>
        <v>Elective</v>
      </c>
      <c r="B224" s="138" t="str">
        <f>IF('DATA ENTRY'!Z$108="","",'DATA ENTRY'!Z$108)</f>
        <v xml:space="preserve">Wednesday March 9, 2022 </v>
      </c>
      <c r="C224" t="str">
        <f>IF('DATA ENTRY'!AB117="", "",'DATA ENTRY'!AB117)</f>
        <v/>
      </c>
      <c r="D224" t="str">
        <f>IF('DATA ENTRY'!AC117="", "",'DATA ENTRY'!AC117)</f>
        <v/>
      </c>
      <c r="E224" t="str">
        <f>IF('DATA ENTRY'!AD117="", "",'DATA ENTRY'!AD117)</f>
        <v/>
      </c>
      <c r="F224" t="str">
        <f>IF('DATA ENTRY'!AK117="", "",'DATA ENTRY'!AK117)</f>
        <v/>
      </c>
    </row>
    <row r="225" spans="1:6">
      <c r="A225" s="144" t="str">
        <f>'DATA ENTRY'!AA118</f>
        <v>Econ</v>
      </c>
      <c r="B225" s="138" t="str">
        <f>IF('DATA ENTRY'!Z$108="","",'DATA ENTRY'!Z$108)</f>
        <v xml:space="preserve">Wednesday March 9, 2022 </v>
      </c>
      <c r="C225" t="str">
        <f>IF('DATA ENTRY'!AB118="", "",'DATA ENTRY'!AB118)</f>
        <v/>
      </c>
      <c r="D225" t="str">
        <f>IF('DATA ENTRY'!AC118="", "",'DATA ENTRY'!AC118)</f>
        <v/>
      </c>
      <c r="E225" t="str">
        <f>IF('DATA ENTRY'!AD118="", "",'DATA ENTRY'!AD118)</f>
        <v/>
      </c>
      <c r="F225" t="str">
        <f>IF('DATA ENTRY'!AK118="", "",'DATA ENTRY'!AK118)</f>
        <v/>
      </c>
    </row>
    <row r="226" spans="1:6">
      <c r="A226" s="144" t="str">
        <f>'DATA ENTRY'!AM111</f>
        <v>Math</v>
      </c>
      <c r="B226" s="138" t="str">
        <f>IF('DATA ENTRY'!AL$108="","",'DATA ENTRY'!AL$108)</f>
        <v>Thursday March 10, 2022</v>
      </c>
      <c r="C226" t="str">
        <f>IF('DATA ENTRY'!AN111="", "",'DATA ENTRY'!AN111)</f>
        <v/>
      </c>
      <c r="D226" t="str">
        <f>IF('DATA ENTRY'!AO111="", "",'DATA ENTRY'!AO111)</f>
        <v/>
      </c>
      <c r="E226" t="str">
        <f>IF('DATA ENTRY'!AP111="", "",'DATA ENTRY'!AP111)</f>
        <v/>
      </c>
      <c r="F226" t="str">
        <f>IF('DATA ENTRY'!AW111="", "",'DATA ENTRY'!AW111)</f>
        <v/>
      </c>
    </row>
    <row r="227" spans="1:6">
      <c r="A227" s="144" t="str">
        <f>'DATA ENTRY'!AM112</f>
        <v>English</v>
      </c>
      <c r="B227" s="138" t="str">
        <f>IF('DATA ENTRY'!AL$108="","",'DATA ENTRY'!AL$108)</f>
        <v>Thursday March 10, 2022</v>
      </c>
      <c r="C227" t="str">
        <f>IF('DATA ENTRY'!AN112="", "",'DATA ENTRY'!AN112)</f>
        <v/>
      </c>
      <c r="D227" t="str">
        <f>IF('DATA ENTRY'!AO112="", "",'DATA ENTRY'!AO112)</f>
        <v/>
      </c>
      <c r="E227" t="str">
        <f>IF('DATA ENTRY'!AP112="", "",'DATA ENTRY'!AP112)</f>
        <v/>
      </c>
      <c r="F227" t="str">
        <f>IF('DATA ENTRY'!AW112="", "",'DATA ENTRY'!AW112)</f>
        <v/>
      </c>
    </row>
    <row r="228" spans="1:6">
      <c r="A228" s="144" t="str">
        <f>'DATA ENTRY'!AM113</f>
        <v>History</v>
      </c>
      <c r="B228" s="138" t="str">
        <f>IF('DATA ENTRY'!AL$108="","",'DATA ENTRY'!AL$108)</f>
        <v>Thursday March 10, 2022</v>
      </c>
      <c r="C228" t="str">
        <f>IF('DATA ENTRY'!AN113="", "",'DATA ENTRY'!AN113)</f>
        <v/>
      </c>
      <c r="D228" t="str">
        <f>IF('DATA ENTRY'!AO113="", "",'DATA ENTRY'!AO113)</f>
        <v/>
      </c>
      <c r="E228" t="str">
        <f>IF('DATA ENTRY'!AP113="", "",'DATA ENTRY'!AP113)</f>
        <v/>
      </c>
      <c r="F228" t="str">
        <f>IF('DATA ENTRY'!AW113="", "",'DATA ENTRY'!AW113)</f>
        <v/>
      </c>
    </row>
    <row r="229" spans="1:6">
      <c r="A229" s="144" t="str">
        <f>'DATA ENTRY'!AM114</f>
        <v>Science</v>
      </c>
      <c r="B229" s="138" t="str">
        <f>IF('DATA ENTRY'!AL$108="","",'DATA ENTRY'!AL$108)</f>
        <v>Thursday March 10, 2022</v>
      </c>
      <c r="C229" t="str">
        <f>IF('DATA ENTRY'!AN114="", "",'DATA ENTRY'!AN114)</f>
        <v/>
      </c>
      <c r="D229" t="str">
        <f>IF('DATA ENTRY'!AO114="", "",'DATA ENTRY'!AO114)</f>
        <v/>
      </c>
      <c r="E229" t="str">
        <f>IF('DATA ENTRY'!AP114="", "",'DATA ENTRY'!AP114)</f>
        <v/>
      </c>
      <c r="F229" t="str">
        <f>IF('DATA ENTRY'!AW114="", "",'DATA ENTRY'!AW114)</f>
        <v/>
      </c>
    </row>
    <row r="230" spans="1:6">
      <c r="A230" s="144" t="str">
        <f>'DATA ENTRY'!AM115</f>
        <v>Group</v>
      </c>
      <c r="B230" s="138" t="str">
        <f>IF('DATA ENTRY'!AL$108="","",'DATA ENTRY'!AL$108)</f>
        <v>Thursday March 10, 2022</v>
      </c>
      <c r="C230" t="str">
        <f>IF('DATA ENTRY'!AN115="", "",'DATA ENTRY'!AN115)</f>
        <v/>
      </c>
      <c r="D230" t="str">
        <f>IF('DATA ENTRY'!AO115="", "",'DATA ENTRY'!AO115)</f>
        <v/>
      </c>
      <c r="E230" t="str">
        <f>IF('DATA ENTRY'!AP115="", "",'DATA ENTRY'!AP115)</f>
        <v/>
      </c>
      <c r="F230" t="str">
        <f>IF('DATA ENTRY'!AW115="", "",'DATA ENTRY'!AW115)</f>
        <v/>
      </c>
    </row>
    <row r="231" spans="1:6">
      <c r="A231" s="144" t="str">
        <f>'DATA ENTRY'!AM116</f>
        <v>LL</v>
      </c>
      <c r="B231" s="138" t="str">
        <f>IF('DATA ENTRY'!AL$108="","",'DATA ENTRY'!AL$108)</f>
        <v>Thursday March 10, 2022</v>
      </c>
      <c r="C231" t="str">
        <f>IF('DATA ENTRY'!AN116="", "",'DATA ENTRY'!AN116)</f>
        <v/>
      </c>
      <c r="D231" t="str">
        <f>IF('DATA ENTRY'!AO116="", "",'DATA ENTRY'!AO116)</f>
        <v/>
      </c>
      <c r="E231" t="str">
        <f>IF('DATA ENTRY'!AP116="", "",'DATA ENTRY'!AP116)</f>
        <v/>
      </c>
      <c r="F231" t="str">
        <f>IF('DATA ENTRY'!AW116="", "",'DATA ENTRY'!AW116)</f>
        <v/>
      </c>
    </row>
    <row r="232" spans="1:6">
      <c r="A232" s="144" t="str">
        <f>'DATA ENTRY'!AM117</f>
        <v>Elective</v>
      </c>
      <c r="B232" s="138" t="str">
        <f>IF('DATA ENTRY'!AL$108="","",'DATA ENTRY'!AL$108)</f>
        <v>Thursday March 10, 2022</v>
      </c>
      <c r="C232" t="str">
        <f>IF('DATA ENTRY'!AN117="", "",'DATA ENTRY'!AN117)</f>
        <v/>
      </c>
      <c r="D232" t="str">
        <f>IF('DATA ENTRY'!AO117="", "",'DATA ENTRY'!AO117)</f>
        <v/>
      </c>
      <c r="E232" t="str">
        <f>IF('DATA ENTRY'!AP117="", "",'DATA ENTRY'!AP117)</f>
        <v/>
      </c>
      <c r="F232" t="str">
        <f>IF('DATA ENTRY'!AW117="", "",'DATA ENTRY'!AW117)</f>
        <v/>
      </c>
    </row>
    <row r="233" spans="1:6">
      <c r="A233" s="144" t="str">
        <f>'DATA ENTRY'!AM118</f>
        <v>Econ</v>
      </c>
      <c r="B233" s="138" t="str">
        <f>IF('DATA ENTRY'!AL$108="","",'DATA ENTRY'!AL$108)</f>
        <v>Thursday March 10, 2022</v>
      </c>
      <c r="C233" t="str">
        <f>IF('DATA ENTRY'!AN118="", "",'DATA ENTRY'!AN118)</f>
        <v/>
      </c>
      <c r="D233" t="str">
        <f>IF('DATA ENTRY'!AO118="", "",'DATA ENTRY'!AO118)</f>
        <v/>
      </c>
      <c r="E233" t="str">
        <f>IF('DATA ENTRY'!AP118="", "",'DATA ENTRY'!AP118)</f>
        <v/>
      </c>
      <c r="F233" t="str">
        <f>IF('DATA ENTRY'!AW118="", "",'DATA ENTRY'!AW118)</f>
        <v/>
      </c>
    </row>
    <row r="234" spans="1:6">
      <c r="A234" s="144" t="str">
        <f>'DATA ENTRY'!AY111</f>
        <v>Math</v>
      </c>
      <c r="B234" s="138" t="str">
        <f>IF('DATA ENTRY'!AX$108="","",'DATA ENTRY'!AX$108)</f>
        <v>Friday March 11, 2022</v>
      </c>
      <c r="C234" t="str">
        <f>IF('DATA ENTRY'!AZ111="", "",'DATA ENTRY'!AZ111)</f>
        <v/>
      </c>
      <c r="D234" t="str">
        <f>IF('DATA ENTRY'!BA111="", "",'DATA ENTRY'!BA111)</f>
        <v/>
      </c>
      <c r="E234" t="str">
        <f>IF('DATA ENTRY'!BB111="", "",'DATA ENTRY'!BB111)</f>
        <v/>
      </c>
      <c r="F234" t="str">
        <f>IF('DATA ENTRY'!BI111="", "",'DATA ENTRY'!BI111)</f>
        <v/>
      </c>
    </row>
    <row r="235" spans="1:6">
      <c r="A235" s="144" t="str">
        <f>'DATA ENTRY'!AY112</f>
        <v>English</v>
      </c>
      <c r="B235" s="138" t="str">
        <f>IF('DATA ENTRY'!AX$108="","",'DATA ENTRY'!AX$108)</f>
        <v>Friday March 11, 2022</v>
      </c>
      <c r="C235" t="str">
        <f>IF('DATA ENTRY'!AZ112="", "",'DATA ENTRY'!AZ112)</f>
        <v/>
      </c>
      <c r="D235" t="str">
        <f>IF('DATA ENTRY'!BA112="", "",'DATA ENTRY'!BA112)</f>
        <v/>
      </c>
      <c r="E235" t="str">
        <f>IF('DATA ENTRY'!BB112="", "",'DATA ENTRY'!BB112)</f>
        <v/>
      </c>
      <c r="F235" t="str">
        <f>IF('DATA ENTRY'!BI112="", "",'DATA ENTRY'!BI112)</f>
        <v/>
      </c>
    </row>
    <row r="236" spans="1:6">
      <c r="A236" s="144" t="str">
        <f>'DATA ENTRY'!AY113</f>
        <v>History</v>
      </c>
      <c r="B236" s="138" t="str">
        <f>IF('DATA ENTRY'!AX$108="","",'DATA ENTRY'!AX$108)</f>
        <v>Friday March 11, 2022</v>
      </c>
      <c r="C236" t="str">
        <f>IF('DATA ENTRY'!AZ113="", "",'DATA ENTRY'!AZ113)</f>
        <v/>
      </c>
      <c r="D236" t="str">
        <f>IF('DATA ENTRY'!BA113="", "",'DATA ENTRY'!BA113)</f>
        <v/>
      </c>
      <c r="E236" t="str">
        <f>IF('DATA ENTRY'!BB113="", "",'DATA ENTRY'!BB113)</f>
        <v/>
      </c>
      <c r="F236" t="str">
        <f>IF('DATA ENTRY'!BI113="", "",'DATA ENTRY'!BI113)</f>
        <v/>
      </c>
    </row>
    <row r="237" spans="1:6">
      <c r="A237" s="144" t="str">
        <f>'DATA ENTRY'!AY114</f>
        <v>Science</v>
      </c>
      <c r="B237" s="138" t="str">
        <f>IF('DATA ENTRY'!AX$108="","",'DATA ENTRY'!AX$108)</f>
        <v>Friday March 11, 2022</v>
      </c>
      <c r="C237" t="str">
        <f>IF('DATA ENTRY'!AZ114="", "",'DATA ENTRY'!AZ114)</f>
        <v/>
      </c>
      <c r="D237" t="str">
        <f>IF('DATA ENTRY'!BA114="", "",'DATA ENTRY'!BA114)</f>
        <v/>
      </c>
      <c r="E237" t="str">
        <f>IF('DATA ENTRY'!BB114="", "",'DATA ENTRY'!BB114)</f>
        <v/>
      </c>
      <c r="F237" t="str">
        <f>IF('DATA ENTRY'!BI114="", "",'DATA ENTRY'!BI114)</f>
        <v/>
      </c>
    </row>
    <row r="238" spans="1:6">
      <c r="A238" s="144" t="str">
        <f>'DATA ENTRY'!AY115</f>
        <v>Group</v>
      </c>
      <c r="B238" s="138" t="str">
        <f>IF('DATA ENTRY'!AX$108="","",'DATA ENTRY'!AX$108)</f>
        <v>Friday March 11, 2022</v>
      </c>
      <c r="C238" t="str">
        <f>IF('DATA ENTRY'!AZ115="", "",'DATA ENTRY'!AZ115)</f>
        <v/>
      </c>
      <c r="D238" t="str">
        <f>IF('DATA ENTRY'!BA115="", "",'DATA ENTRY'!BA115)</f>
        <v/>
      </c>
      <c r="E238" t="str">
        <f>IF('DATA ENTRY'!BB115="", "",'DATA ENTRY'!BB115)</f>
        <v/>
      </c>
      <c r="F238" t="str">
        <f>IF('DATA ENTRY'!BI115="", "",'DATA ENTRY'!BI115)</f>
        <v/>
      </c>
    </row>
    <row r="239" spans="1:6">
      <c r="A239" s="144" t="str">
        <f>'DATA ENTRY'!AY116</f>
        <v>LL</v>
      </c>
      <c r="B239" s="138" t="str">
        <f>IF('DATA ENTRY'!AX$108="","",'DATA ENTRY'!AX$108)</f>
        <v>Friday March 11, 2022</v>
      </c>
      <c r="C239" t="str">
        <f>IF('DATA ENTRY'!AZ116="", "",'DATA ENTRY'!AZ116)</f>
        <v/>
      </c>
      <c r="D239" t="str">
        <f>IF('DATA ENTRY'!BA116="", "",'DATA ENTRY'!BA116)</f>
        <v/>
      </c>
      <c r="E239" t="str">
        <f>IF('DATA ENTRY'!BB116="", "",'DATA ENTRY'!BB116)</f>
        <v/>
      </c>
      <c r="F239" t="str">
        <f>IF('DATA ENTRY'!BI116="", "",'DATA ENTRY'!BI116)</f>
        <v/>
      </c>
    </row>
    <row r="240" spans="1:6">
      <c r="A240" s="144" t="str">
        <f>'DATA ENTRY'!AY117</f>
        <v>Elective</v>
      </c>
      <c r="B240" s="138" t="str">
        <f>IF('DATA ENTRY'!AX$108="","",'DATA ENTRY'!AX$108)</f>
        <v>Friday March 11, 2022</v>
      </c>
      <c r="C240" t="str">
        <f>IF('DATA ENTRY'!AZ117="", "",'DATA ENTRY'!AZ117)</f>
        <v/>
      </c>
      <c r="D240" t="str">
        <f>IF('DATA ENTRY'!BA117="", "",'DATA ENTRY'!BA117)</f>
        <v/>
      </c>
      <c r="E240" t="str">
        <f>IF('DATA ENTRY'!BB117="", "",'DATA ENTRY'!BB117)</f>
        <v/>
      </c>
      <c r="F240" t="str">
        <f>IF('DATA ENTRY'!BI117="", "",'DATA ENTRY'!BI117)</f>
        <v/>
      </c>
    </row>
    <row r="241" spans="1:6">
      <c r="A241" s="144" t="str">
        <f>'DATA ENTRY'!AY118</f>
        <v>Econ</v>
      </c>
      <c r="B241" s="138" t="str">
        <f>IF('DATA ENTRY'!AX$108="","",'DATA ENTRY'!AX$108)</f>
        <v>Friday March 11, 2022</v>
      </c>
      <c r="C241" t="str">
        <f>IF('DATA ENTRY'!AZ118="", "",'DATA ENTRY'!AZ118)</f>
        <v/>
      </c>
      <c r="D241" t="str">
        <f>IF('DATA ENTRY'!BA118="", "",'DATA ENTRY'!BA118)</f>
        <v/>
      </c>
      <c r="E241" t="str">
        <f>IF('DATA ENTRY'!BB118="", "",'DATA ENTRY'!BB118)</f>
        <v/>
      </c>
      <c r="F241" t="str">
        <f>IF('DATA ENTRY'!BI118="", "",'DATA ENTRY'!BI118)</f>
        <v/>
      </c>
    </row>
    <row r="242" spans="1:6">
      <c r="A242" s="144" t="str">
        <f>'DATA ENTRY'!C132</f>
        <v>Math</v>
      </c>
      <c r="B242" s="138" t="str">
        <f>IF('DATA ENTRY'!B$129="","",'DATA ENTRY'!B$129)</f>
        <v>Monday March 14, 2022</v>
      </c>
      <c r="C242" t="str">
        <f>IF('DATA ENTRY'!D132="", "",'DATA ENTRY'!D132)</f>
        <v/>
      </c>
      <c r="D242" t="str">
        <f>IF('DATA ENTRY'!E132="", "",'DATA ENTRY'!E132)</f>
        <v/>
      </c>
      <c r="E242" t="str">
        <f>IF('DATA ENTRY'!F132="", "",'DATA ENTRY'!F132)</f>
        <v/>
      </c>
      <c r="F242" t="str">
        <f>IF('DATA ENTRY'!M132="", "",'DATA ENTRY'!M132)</f>
        <v/>
      </c>
    </row>
    <row r="243" spans="1:6">
      <c r="A243" s="144" t="str">
        <f>'DATA ENTRY'!C133</f>
        <v>English</v>
      </c>
      <c r="B243" s="138" t="str">
        <f>IF('DATA ENTRY'!B$129="","",'DATA ENTRY'!B$129)</f>
        <v>Monday March 14, 2022</v>
      </c>
      <c r="C243" t="str">
        <f>IF('DATA ENTRY'!D133="", "",'DATA ENTRY'!D133)</f>
        <v/>
      </c>
      <c r="D243" t="str">
        <f>IF('DATA ENTRY'!E133="", "",'DATA ENTRY'!E133)</f>
        <v/>
      </c>
      <c r="E243" t="str">
        <f>IF('DATA ENTRY'!F133="", "",'DATA ENTRY'!F133)</f>
        <v/>
      </c>
      <c r="F243" t="str">
        <f>IF('DATA ENTRY'!M133="", "",'DATA ENTRY'!M133)</f>
        <v/>
      </c>
    </row>
    <row r="244" spans="1:6">
      <c r="A244" s="144" t="str">
        <f>'DATA ENTRY'!C134</f>
        <v>History</v>
      </c>
      <c r="B244" s="138" t="str">
        <f>IF('DATA ENTRY'!B$129="","",'DATA ENTRY'!B$129)</f>
        <v>Monday March 14, 2022</v>
      </c>
      <c r="C244" t="str">
        <f>IF('DATA ENTRY'!D134="", "",'DATA ENTRY'!D134)</f>
        <v/>
      </c>
      <c r="D244" t="str">
        <f>IF('DATA ENTRY'!E134="", "",'DATA ENTRY'!E134)</f>
        <v/>
      </c>
      <c r="E244" t="str">
        <f>IF('DATA ENTRY'!F134="", "",'DATA ENTRY'!F134)</f>
        <v/>
      </c>
      <c r="F244" t="str">
        <f>IF('DATA ENTRY'!M134="", "",'DATA ENTRY'!M134)</f>
        <v/>
      </c>
    </row>
    <row r="245" spans="1:6">
      <c r="A245" s="144" t="str">
        <f>'DATA ENTRY'!C135</f>
        <v>Science</v>
      </c>
      <c r="B245" s="138" t="str">
        <f>IF('DATA ENTRY'!B$129="","",'DATA ENTRY'!B$129)</f>
        <v>Monday March 14, 2022</v>
      </c>
      <c r="C245" t="str">
        <f>IF('DATA ENTRY'!D135="", "",'DATA ENTRY'!D135)</f>
        <v/>
      </c>
      <c r="D245" t="str">
        <f>IF('DATA ENTRY'!E135="", "",'DATA ENTRY'!E135)</f>
        <v/>
      </c>
      <c r="E245" t="str">
        <f>IF('DATA ENTRY'!F135="", "",'DATA ENTRY'!F135)</f>
        <v/>
      </c>
      <c r="F245" t="str">
        <f>IF('DATA ENTRY'!M135="", "",'DATA ENTRY'!M135)</f>
        <v/>
      </c>
    </row>
    <row r="246" spans="1:6">
      <c r="A246" s="144" t="str">
        <f>'DATA ENTRY'!C136</f>
        <v>Group</v>
      </c>
      <c r="B246" s="138" t="str">
        <f>IF('DATA ENTRY'!B$129="","",'DATA ENTRY'!B$129)</f>
        <v>Monday March 14, 2022</v>
      </c>
      <c r="C246" t="str">
        <f>IF('DATA ENTRY'!D136="", "",'DATA ENTRY'!D136)</f>
        <v/>
      </c>
      <c r="D246" t="str">
        <f>IF('DATA ENTRY'!E136="", "",'DATA ENTRY'!E136)</f>
        <v/>
      </c>
      <c r="E246" t="str">
        <f>IF('DATA ENTRY'!F136="", "",'DATA ENTRY'!F136)</f>
        <v/>
      </c>
      <c r="F246" t="str">
        <f>IF('DATA ENTRY'!M136="", "",'DATA ENTRY'!M136)</f>
        <v/>
      </c>
    </row>
    <row r="247" spans="1:6">
      <c r="A247" s="144" t="str">
        <f>'DATA ENTRY'!C137</f>
        <v>LL</v>
      </c>
      <c r="B247" s="138" t="str">
        <f>IF('DATA ENTRY'!B$129="","",'DATA ENTRY'!B$129)</f>
        <v>Monday March 14, 2022</v>
      </c>
      <c r="C247" t="str">
        <f>IF('DATA ENTRY'!D137="", "",'DATA ENTRY'!D137)</f>
        <v/>
      </c>
      <c r="D247" t="str">
        <f>IF('DATA ENTRY'!E137="", "",'DATA ENTRY'!E137)</f>
        <v/>
      </c>
      <c r="E247" t="str">
        <f>IF('DATA ENTRY'!F137="", "",'DATA ENTRY'!F137)</f>
        <v/>
      </c>
      <c r="F247" t="str">
        <f>IF('DATA ENTRY'!M137="", "",'DATA ENTRY'!M137)</f>
        <v/>
      </c>
    </row>
    <row r="248" spans="1:6">
      <c r="A248" s="144" t="str">
        <f>'DATA ENTRY'!C138</f>
        <v>Elective</v>
      </c>
      <c r="B248" s="138" t="str">
        <f>IF('DATA ENTRY'!B$129="","",'DATA ENTRY'!B$129)</f>
        <v>Monday March 14, 2022</v>
      </c>
      <c r="C248" t="str">
        <f>IF('DATA ENTRY'!D138="", "",'DATA ENTRY'!D138)</f>
        <v/>
      </c>
      <c r="D248" t="str">
        <f>IF('DATA ENTRY'!E138="", "",'DATA ENTRY'!E138)</f>
        <v/>
      </c>
      <c r="E248" t="str">
        <f>IF('DATA ENTRY'!F138="", "",'DATA ENTRY'!F138)</f>
        <v/>
      </c>
      <c r="F248" t="str">
        <f>IF('DATA ENTRY'!M138="", "",'DATA ENTRY'!M138)</f>
        <v/>
      </c>
    </row>
    <row r="249" spans="1:6">
      <c r="A249" s="144" t="str">
        <f>'DATA ENTRY'!C139</f>
        <v>Econ</v>
      </c>
      <c r="B249" s="138" t="str">
        <f>IF('DATA ENTRY'!B$129="","",'DATA ENTRY'!B$129)</f>
        <v>Monday March 14, 2022</v>
      </c>
      <c r="C249" t="str">
        <f>IF('DATA ENTRY'!D139="", "",'DATA ENTRY'!D139)</f>
        <v/>
      </c>
      <c r="D249" t="str">
        <f>IF('DATA ENTRY'!E139="", "",'DATA ENTRY'!E139)</f>
        <v/>
      </c>
      <c r="E249" t="str">
        <f>IF('DATA ENTRY'!F139="", "",'DATA ENTRY'!F139)</f>
        <v/>
      </c>
      <c r="F249" t="str">
        <f>IF('DATA ENTRY'!M139="", "",'DATA ENTRY'!M139)</f>
        <v/>
      </c>
    </row>
    <row r="250" spans="1:6">
      <c r="A250" s="144" t="str">
        <f>'DATA ENTRY'!O132</f>
        <v>Math</v>
      </c>
      <c r="B250" s="138" t="str">
        <f>IF('DATA ENTRY'!N$129="","",'DATA ENTRY'!N$129)</f>
        <v>Tuesday March 15, 2022</v>
      </c>
      <c r="C250" t="str">
        <f>IF('DATA ENTRY'!P132="", "",'DATA ENTRY'!P132)</f>
        <v/>
      </c>
      <c r="D250" t="str">
        <f>IF('DATA ENTRY'!Q132="", "",'DATA ENTRY'!Q132)</f>
        <v/>
      </c>
      <c r="E250" t="str">
        <f>IF('DATA ENTRY'!R132="", "",'DATA ENTRY'!R132)</f>
        <v/>
      </c>
      <c r="F250" t="str">
        <f>IF('DATA ENTRY'!Y132="", "",'DATA ENTRY'!Y132)</f>
        <v/>
      </c>
    </row>
    <row r="251" spans="1:6">
      <c r="A251" s="144" t="str">
        <f>'DATA ENTRY'!O133</f>
        <v>English</v>
      </c>
      <c r="B251" s="138" t="str">
        <f>IF('DATA ENTRY'!N$129="","",'DATA ENTRY'!N$129)</f>
        <v>Tuesday March 15, 2022</v>
      </c>
      <c r="C251" t="str">
        <f>IF('DATA ENTRY'!P133="", "",'DATA ENTRY'!P133)</f>
        <v/>
      </c>
      <c r="D251" t="str">
        <f>IF('DATA ENTRY'!Q133="", "",'DATA ENTRY'!Q133)</f>
        <v/>
      </c>
      <c r="E251" t="str">
        <f>IF('DATA ENTRY'!R133="", "",'DATA ENTRY'!R133)</f>
        <v/>
      </c>
      <c r="F251" t="str">
        <f>IF('DATA ENTRY'!Y133="", "",'DATA ENTRY'!Y133)</f>
        <v/>
      </c>
    </row>
    <row r="252" spans="1:6">
      <c r="A252" s="144" t="str">
        <f>'DATA ENTRY'!O134</f>
        <v>History</v>
      </c>
      <c r="B252" s="138" t="str">
        <f>IF('DATA ENTRY'!N$129="","",'DATA ENTRY'!N$129)</f>
        <v>Tuesday March 15, 2022</v>
      </c>
      <c r="C252" t="str">
        <f>IF('DATA ENTRY'!P134="", "",'DATA ENTRY'!P134)</f>
        <v/>
      </c>
      <c r="D252" t="str">
        <f>IF('DATA ENTRY'!Q134="", "",'DATA ENTRY'!Q134)</f>
        <v/>
      </c>
      <c r="E252" t="str">
        <f>IF('DATA ENTRY'!R134="", "",'DATA ENTRY'!R134)</f>
        <v/>
      </c>
      <c r="F252" t="str">
        <f>IF('DATA ENTRY'!Y134="", "",'DATA ENTRY'!Y134)</f>
        <v/>
      </c>
    </row>
    <row r="253" spans="1:6">
      <c r="A253" s="144" t="str">
        <f>'DATA ENTRY'!O135</f>
        <v>Science</v>
      </c>
      <c r="B253" s="138" t="str">
        <f>IF('DATA ENTRY'!N$129="","",'DATA ENTRY'!N$129)</f>
        <v>Tuesday March 15, 2022</v>
      </c>
      <c r="C253" t="str">
        <f>IF('DATA ENTRY'!P135="", "",'DATA ENTRY'!P135)</f>
        <v/>
      </c>
      <c r="D253" t="str">
        <f>IF('DATA ENTRY'!Q135="", "",'DATA ENTRY'!Q135)</f>
        <v/>
      </c>
      <c r="E253" t="str">
        <f>IF('DATA ENTRY'!R135="", "",'DATA ENTRY'!R135)</f>
        <v/>
      </c>
      <c r="F253" t="str">
        <f>IF('DATA ENTRY'!Y135="", "",'DATA ENTRY'!Y135)</f>
        <v/>
      </c>
    </row>
    <row r="254" spans="1:6">
      <c r="A254" s="144" t="str">
        <f>'DATA ENTRY'!O136</f>
        <v>Group</v>
      </c>
      <c r="B254" s="138" t="str">
        <f>IF('DATA ENTRY'!N$129="","",'DATA ENTRY'!N$129)</f>
        <v>Tuesday March 15, 2022</v>
      </c>
      <c r="C254" t="str">
        <f>IF('DATA ENTRY'!P136="", "",'DATA ENTRY'!P136)</f>
        <v/>
      </c>
      <c r="D254" t="str">
        <f>IF('DATA ENTRY'!Q136="", "",'DATA ENTRY'!Q136)</f>
        <v/>
      </c>
      <c r="E254" t="str">
        <f>IF('DATA ENTRY'!R136="", "",'DATA ENTRY'!R136)</f>
        <v/>
      </c>
      <c r="F254" t="str">
        <f>IF('DATA ENTRY'!Y136="", "",'DATA ENTRY'!Y136)</f>
        <v/>
      </c>
    </row>
    <row r="255" spans="1:6">
      <c r="A255" s="144">
        <f>'DATA ENTRY'!O137</f>
        <v>0</v>
      </c>
      <c r="B255" s="138" t="str">
        <f>IF('DATA ENTRY'!N$129="","",'DATA ENTRY'!N$129)</f>
        <v>Tuesday March 15, 2022</v>
      </c>
      <c r="C255" t="str">
        <f>IF('DATA ENTRY'!P137="", "",'DATA ENTRY'!P137)</f>
        <v/>
      </c>
      <c r="D255" t="str">
        <f>IF('DATA ENTRY'!Q137="", "",'DATA ENTRY'!Q137)</f>
        <v/>
      </c>
      <c r="E255" t="str">
        <f>IF('DATA ENTRY'!R137="", "",'DATA ENTRY'!R137)</f>
        <v/>
      </c>
      <c r="F255" t="str">
        <f>IF('DATA ENTRY'!Y137="", "",'DATA ENTRY'!Y137)</f>
        <v/>
      </c>
    </row>
    <row r="256" spans="1:6">
      <c r="A256" s="144">
        <f>'DATA ENTRY'!O138</f>
        <v>0</v>
      </c>
      <c r="B256" s="138" t="str">
        <f>IF('DATA ENTRY'!N$129="","",'DATA ENTRY'!N$129)</f>
        <v>Tuesday March 15, 2022</v>
      </c>
      <c r="C256" t="str">
        <f>IF('DATA ENTRY'!P138="", "",'DATA ENTRY'!P138)</f>
        <v/>
      </c>
      <c r="D256" t="str">
        <f>IF('DATA ENTRY'!Q138="", "",'DATA ENTRY'!Q138)</f>
        <v/>
      </c>
      <c r="E256" t="str">
        <f>IF('DATA ENTRY'!R138="", "",'DATA ENTRY'!R138)</f>
        <v/>
      </c>
      <c r="F256" t="str">
        <f>IF('DATA ENTRY'!Y138="", "",'DATA ENTRY'!Y138)</f>
        <v/>
      </c>
    </row>
    <row r="257" spans="1:6">
      <c r="A257" s="144">
        <f>'DATA ENTRY'!O139</f>
        <v>0</v>
      </c>
      <c r="B257" s="138" t="str">
        <f>IF('DATA ENTRY'!N$129="","",'DATA ENTRY'!N$129)</f>
        <v>Tuesday March 15, 2022</v>
      </c>
      <c r="C257" t="str">
        <f>IF('DATA ENTRY'!P139="", "",'DATA ENTRY'!P139)</f>
        <v/>
      </c>
      <c r="D257" t="str">
        <f>IF('DATA ENTRY'!Q139="", "",'DATA ENTRY'!Q139)</f>
        <v/>
      </c>
      <c r="E257" t="str">
        <f>IF('DATA ENTRY'!R139="", "",'DATA ENTRY'!R139)</f>
        <v/>
      </c>
      <c r="F257" t="str">
        <f>IF('DATA ENTRY'!Y139="", "",'DATA ENTRY'!Y139)</f>
        <v/>
      </c>
    </row>
    <row r="258" spans="1:6">
      <c r="A258" s="144" t="str">
        <f>'DATA ENTRY'!AA132</f>
        <v>Math</v>
      </c>
      <c r="B258" s="138" t="str">
        <f>IF('DATA ENTRY'!Z$129="","",'DATA ENTRY'!Z$129)</f>
        <v>Wednesday March 16, 2022</v>
      </c>
      <c r="C258" t="str">
        <f>IF('DATA ENTRY'!AB132="", "",'DATA ENTRY'!AB132)</f>
        <v/>
      </c>
      <c r="D258" t="str">
        <f>IF('DATA ENTRY'!AC132="", "",'DATA ENTRY'!AC132)</f>
        <v/>
      </c>
      <c r="E258" t="str">
        <f>IF('DATA ENTRY'!AD132="", "",'DATA ENTRY'!AD132)</f>
        <v/>
      </c>
      <c r="F258" t="str">
        <f>IF('DATA ENTRY'!AK132="", "",'DATA ENTRY'!AK132)</f>
        <v/>
      </c>
    </row>
    <row r="259" spans="1:6">
      <c r="A259" s="144" t="str">
        <f>'DATA ENTRY'!AA133</f>
        <v>English</v>
      </c>
      <c r="B259" s="138" t="str">
        <f>IF('DATA ENTRY'!Z$129="","",'DATA ENTRY'!Z$129)</f>
        <v>Wednesday March 16, 2022</v>
      </c>
      <c r="C259" t="str">
        <f>IF('DATA ENTRY'!AB133="", "",'DATA ENTRY'!AB133)</f>
        <v/>
      </c>
      <c r="D259" t="str">
        <f>IF('DATA ENTRY'!AC133="", "",'DATA ENTRY'!AC133)</f>
        <v/>
      </c>
      <c r="E259" t="str">
        <f>IF('DATA ENTRY'!AD133="", "",'DATA ENTRY'!AD133)</f>
        <v/>
      </c>
      <c r="F259" t="str">
        <f>IF('DATA ENTRY'!AK133="", "",'DATA ENTRY'!AK133)</f>
        <v/>
      </c>
    </row>
    <row r="260" spans="1:6">
      <c r="A260" s="144" t="str">
        <f>'DATA ENTRY'!AA134</f>
        <v>History</v>
      </c>
      <c r="B260" s="138" t="str">
        <f>IF('DATA ENTRY'!Z$129="","",'DATA ENTRY'!Z$129)</f>
        <v>Wednesday March 16, 2022</v>
      </c>
      <c r="C260" t="str">
        <f>IF('DATA ENTRY'!AB134="", "",'DATA ENTRY'!AB134)</f>
        <v/>
      </c>
      <c r="D260" t="str">
        <f>IF('DATA ENTRY'!AC134="", "",'DATA ENTRY'!AC134)</f>
        <v/>
      </c>
      <c r="E260" t="str">
        <f>IF('DATA ENTRY'!AD134="", "",'DATA ENTRY'!AD134)</f>
        <v/>
      </c>
      <c r="F260" t="str">
        <f>IF('DATA ENTRY'!AK134="", "",'DATA ENTRY'!AK134)</f>
        <v/>
      </c>
    </row>
    <row r="261" spans="1:6">
      <c r="A261" s="144" t="str">
        <f>'DATA ENTRY'!AA135</f>
        <v>Science</v>
      </c>
      <c r="B261" s="138" t="str">
        <f>IF('DATA ENTRY'!Z$129="","",'DATA ENTRY'!Z$129)</f>
        <v>Wednesday March 16, 2022</v>
      </c>
      <c r="C261" t="str">
        <f>IF('DATA ENTRY'!AB135="", "",'DATA ENTRY'!AB135)</f>
        <v/>
      </c>
      <c r="D261" t="str">
        <f>IF('DATA ENTRY'!AC135="", "",'DATA ENTRY'!AC135)</f>
        <v/>
      </c>
      <c r="E261" t="str">
        <f>IF('DATA ENTRY'!AD135="", "",'DATA ENTRY'!AD135)</f>
        <v/>
      </c>
      <c r="F261" t="str">
        <f>IF('DATA ENTRY'!AK135="", "",'DATA ENTRY'!AK135)</f>
        <v/>
      </c>
    </row>
    <row r="262" spans="1:6">
      <c r="A262" s="144" t="str">
        <f>'DATA ENTRY'!AA136</f>
        <v>Group</v>
      </c>
      <c r="B262" s="138" t="str">
        <f>IF('DATA ENTRY'!Z$129="","",'DATA ENTRY'!Z$129)</f>
        <v>Wednesday March 16, 2022</v>
      </c>
      <c r="C262" t="str">
        <f>IF('DATA ENTRY'!AB136="", "",'DATA ENTRY'!AB136)</f>
        <v/>
      </c>
      <c r="D262" t="str">
        <f>IF('DATA ENTRY'!AC136="", "",'DATA ENTRY'!AC136)</f>
        <v/>
      </c>
      <c r="E262" t="str">
        <f>IF('DATA ENTRY'!AD136="", "",'DATA ENTRY'!AD136)</f>
        <v/>
      </c>
      <c r="F262" t="str">
        <f>IF('DATA ENTRY'!AK136="", "",'DATA ENTRY'!AK136)</f>
        <v/>
      </c>
    </row>
    <row r="263" spans="1:6">
      <c r="A263" s="144" t="str">
        <f>'DATA ENTRY'!AA137</f>
        <v>LL</v>
      </c>
      <c r="B263" s="138" t="str">
        <f>IF('DATA ENTRY'!Z$129="","",'DATA ENTRY'!Z$129)</f>
        <v>Wednesday March 16, 2022</v>
      </c>
      <c r="C263" t="str">
        <f>IF('DATA ENTRY'!AB137="", "",'DATA ENTRY'!AB137)</f>
        <v/>
      </c>
      <c r="D263" t="str">
        <f>IF('DATA ENTRY'!AC137="", "",'DATA ENTRY'!AC137)</f>
        <v/>
      </c>
      <c r="E263" t="str">
        <f>IF('DATA ENTRY'!AD137="", "",'DATA ENTRY'!AD137)</f>
        <v/>
      </c>
      <c r="F263" t="str">
        <f>IF('DATA ENTRY'!AK137="", "",'DATA ENTRY'!AK137)</f>
        <v/>
      </c>
    </row>
    <row r="264" spans="1:6">
      <c r="A264" s="144" t="str">
        <f>'DATA ENTRY'!AA138</f>
        <v>Elective</v>
      </c>
      <c r="B264" s="138" t="str">
        <f>IF('DATA ENTRY'!Z$129="","",'DATA ENTRY'!Z$129)</f>
        <v>Wednesday March 16, 2022</v>
      </c>
      <c r="C264" t="str">
        <f>IF('DATA ENTRY'!AB138="", "",'DATA ENTRY'!AB138)</f>
        <v/>
      </c>
      <c r="D264" t="str">
        <f>IF('DATA ENTRY'!AC138="", "",'DATA ENTRY'!AC138)</f>
        <v/>
      </c>
      <c r="E264" t="str">
        <f>IF('DATA ENTRY'!AD138="", "",'DATA ENTRY'!AD138)</f>
        <v/>
      </c>
      <c r="F264" t="str">
        <f>IF('DATA ENTRY'!AK138="", "",'DATA ENTRY'!AK138)</f>
        <v/>
      </c>
    </row>
    <row r="265" spans="1:6">
      <c r="A265" s="144" t="str">
        <f>'DATA ENTRY'!AA139</f>
        <v>Econ</v>
      </c>
      <c r="B265" s="138" t="str">
        <f>IF('DATA ENTRY'!Z$129="","",'DATA ENTRY'!Z$129)</f>
        <v>Wednesday March 16, 2022</v>
      </c>
      <c r="C265" t="str">
        <f>IF('DATA ENTRY'!AB139="", "",'DATA ENTRY'!AB139)</f>
        <v/>
      </c>
      <c r="D265" t="str">
        <f>IF('DATA ENTRY'!AC139="", "",'DATA ENTRY'!AC139)</f>
        <v/>
      </c>
      <c r="E265" t="str">
        <f>IF('DATA ENTRY'!AD139="", "",'DATA ENTRY'!AD139)</f>
        <v/>
      </c>
      <c r="F265" t="str">
        <f>IF('DATA ENTRY'!AK139="", "",'DATA ENTRY'!AK139)</f>
        <v/>
      </c>
    </row>
    <row r="266" spans="1:6">
      <c r="A266" s="144" t="str">
        <f>'DATA ENTRY'!AM132</f>
        <v>Math</v>
      </c>
      <c r="B266" s="138" t="str">
        <f>IF('DATA ENTRY'!AL$129="","",'DATA ENTRY'!AL$129)</f>
        <v>Thursday March 17, 2022</v>
      </c>
      <c r="C266" t="str">
        <f>IF('DATA ENTRY'!AN132="", "",'DATA ENTRY'!AN132)</f>
        <v/>
      </c>
      <c r="D266" t="str">
        <f>IF('DATA ENTRY'!AO132="", "",'DATA ENTRY'!AO132)</f>
        <v/>
      </c>
      <c r="E266" t="str">
        <f>IF('DATA ENTRY'!AP132="", "",'DATA ENTRY'!AP132)</f>
        <v/>
      </c>
      <c r="F266" t="str">
        <f>IF('DATA ENTRY'!AW132="", "",'DATA ENTRY'!AW132)</f>
        <v/>
      </c>
    </row>
    <row r="267" spans="1:6">
      <c r="A267" s="144" t="str">
        <f>'DATA ENTRY'!AM133</f>
        <v>English</v>
      </c>
      <c r="B267" s="138" t="str">
        <f>IF('DATA ENTRY'!AL$129="","",'DATA ENTRY'!AL$129)</f>
        <v>Thursday March 17, 2022</v>
      </c>
      <c r="C267" t="str">
        <f>IF('DATA ENTRY'!AN133="", "",'DATA ENTRY'!AN133)</f>
        <v/>
      </c>
      <c r="D267" t="str">
        <f>IF('DATA ENTRY'!AO133="", "",'DATA ENTRY'!AO133)</f>
        <v/>
      </c>
      <c r="E267" t="str">
        <f>IF('DATA ENTRY'!AP133="", "",'DATA ENTRY'!AP133)</f>
        <v/>
      </c>
      <c r="F267" t="str">
        <f>IF('DATA ENTRY'!AW133="", "",'DATA ENTRY'!AW133)</f>
        <v/>
      </c>
    </row>
    <row r="268" spans="1:6">
      <c r="A268" s="144" t="str">
        <f>'DATA ENTRY'!AM134</f>
        <v>History</v>
      </c>
      <c r="B268" s="138" t="str">
        <f>IF('DATA ENTRY'!AL$129="","",'DATA ENTRY'!AL$129)</f>
        <v>Thursday March 17, 2022</v>
      </c>
      <c r="C268" t="str">
        <f>IF('DATA ENTRY'!AN134="", "",'DATA ENTRY'!AN134)</f>
        <v/>
      </c>
      <c r="D268" t="str">
        <f>IF('DATA ENTRY'!AO134="", "",'DATA ENTRY'!AO134)</f>
        <v/>
      </c>
      <c r="E268" t="str">
        <f>IF('DATA ENTRY'!AP134="", "",'DATA ENTRY'!AP134)</f>
        <v/>
      </c>
      <c r="F268" t="str">
        <f>IF('DATA ENTRY'!AW134="", "",'DATA ENTRY'!AW134)</f>
        <v/>
      </c>
    </row>
    <row r="269" spans="1:6">
      <c r="A269" s="144" t="str">
        <f>'DATA ENTRY'!AM135</f>
        <v>Science</v>
      </c>
      <c r="B269" s="138" t="str">
        <f>IF('DATA ENTRY'!AL$129="","",'DATA ENTRY'!AL$129)</f>
        <v>Thursday March 17, 2022</v>
      </c>
      <c r="C269" t="str">
        <f>IF('DATA ENTRY'!AN135="", "",'DATA ENTRY'!AN135)</f>
        <v/>
      </c>
      <c r="D269" t="str">
        <f>IF('DATA ENTRY'!AO135="", "",'DATA ENTRY'!AO135)</f>
        <v/>
      </c>
      <c r="E269" t="str">
        <f>IF('DATA ENTRY'!AP135="", "",'DATA ENTRY'!AP135)</f>
        <v/>
      </c>
      <c r="F269" t="str">
        <f>IF('DATA ENTRY'!AW135="", "",'DATA ENTRY'!AW135)</f>
        <v/>
      </c>
    </row>
    <row r="270" spans="1:6">
      <c r="A270" s="144" t="str">
        <f>'DATA ENTRY'!AM136</f>
        <v>Group</v>
      </c>
      <c r="B270" s="138" t="str">
        <f>IF('DATA ENTRY'!AL$129="","",'DATA ENTRY'!AL$129)</f>
        <v>Thursday March 17, 2022</v>
      </c>
      <c r="C270" t="str">
        <f>IF('DATA ENTRY'!AN136="", "",'DATA ENTRY'!AN136)</f>
        <v/>
      </c>
      <c r="D270" t="str">
        <f>IF('DATA ENTRY'!AO136="", "",'DATA ENTRY'!AO136)</f>
        <v/>
      </c>
      <c r="E270" t="str">
        <f>IF('DATA ENTRY'!AP136="", "",'DATA ENTRY'!AP136)</f>
        <v/>
      </c>
      <c r="F270" t="str">
        <f>IF('DATA ENTRY'!AW136="", "",'DATA ENTRY'!AW136)</f>
        <v/>
      </c>
    </row>
    <row r="271" spans="1:6">
      <c r="A271" s="144" t="str">
        <f>'DATA ENTRY'!AM137</f>
        <v>LL</v>
      </c>
      <c r="B271" s="138" t="str">
        <f>IF('DATA ENTRY'!AL$129="","",'DATA ENTRY'!AL$129)</f>
        <v>Thursday March 17, 2022</v>
      </c>
      <c r="C271" t="str">
        <f>IF('DATA ENTRY'!AN137="", "",'DATA ENTRY'!AN137)</f>
        <v/>
      </c>
      <c r="D271" t="str">
        <f>IF('DATA ENTRY'!AO137="", "",'DATA ENTRY'!AO137)</f>
        <v/>
      </c>
      <c r="E271" t="str">
        <f>IF('DATA ENTRY'!AP137="", "",'DATA ENTRY'!AP137)</f>
        <v/>
      </c>
      <c r="F271" t="str">
        <f>IF('DATA ENTRY'!AW137="", "",'DATA ENTRY'!AW137)</f>
        <v/>
      </c>
    </row>
    <row r="272" spans="1:6">
      <c r="A272" s="144" t="str">
        <f>'DATA ENTRY'!AM138</f>
        <v>Elective</v>
      </c>
      <c r="B272" s="138" t="str">
        <f>IF('DATA ENTRY'!AL$129="","",'DATA ENTRY'!AL$129)</f>
        <v>Thursday March 17, 2022</v>
      </c>
      <c r="C272" t="str">
        <f>IF('DATA ENTRY'!AN138="", "",'DATA ENTRY'!AN138)</f>
        <v/>
      </c>
      <c r="D272" t="str">
        <f>IF('DATA ENTRY'!AO138="", "",'DATA ENTRY'!AO138)</f>
        <v/>
      </c>
      <c r="E272" t="str">
        <f>IF('DATA ENTRY'!AP138="", "",'DATA ENTRY'!AP138)</f>
        <v/>
      </c>
      <c r="F272" t="str">
        <f>IF('DATA ENTRY'!AW138="", "",'DATA ENTRY'!AW138)</f>
        <v/>
      </c>
    </row>
    <row r="273" spans="1:6">
      <c r="A273" s="144" t="str">
        <f>'DATA ENTRY'!AM139</f>
        <v>Econ</v>
      </c>
      <c r="B273" s="138" t="str">
        <f>IF('DATA ENTRY'!AL$129="","",'DATA ENTRY'!AL$129)</f>
        <v>Thursday March 17, 2022</v>
      </c>
      <c r="C273" t="str">
        <f>IF('DATA ENTRY'!AN139="", "",'DATA ENTRY'!AN139)</f>
        <v/>
      </c>
      <c r="D273" t="str">
        <f>IF('DATA ENTRY'!AO139="", "",'DATA ENTRY'!AO139)</f>
        <v/>
      </c>
      <c r="E273" t="str">
        <f>IF('DATA ENTRY'!AP139="", "",'DATA ENTRY'!AP139)</f>
        <v/>
      </c>
      <c r="F273" t="str">
        <f>IF('DATA ENTRY'!AW139="", "",'DATA ENTRY'!AW139)</f>
        <v/>
      </c>
    </row>
    <row r="274" spans="1:6">
      <c r="A274" s="144" t="str">
        <f>'DATA ENTRY'!AY132</f>
        <v>Math</v>
      </c>
      <c r="B274" s="138" t="str">
        <f>IF('DATA ENTRY'!AX$129="","",'DATA ENTRY'!AX$129)</f>
        <v>Friday March 18, 2022</v>
      </c>
      <c r="C274" t="str">
        <f>IF('DATA ENTRY'!AZ132="", "",'DATA ENTRY'!AZ132)</f>
        <v/>
      </c>
      <c r="D274" t="str">
        <f>IF('DATA ENTRY'!BA132="", "",'DATA ENTRY'!BA132)</f>
        <v/>
      </c>
      <c r="E274" t="str">
        <f>IF('DATA ENTRY'!BB132="", "",'DATA ENTRY'!BB132)</f>
        <v/>
      </c>
      <c r="F274" t="str">
        <f>IF('DATA ENTRY'!BI132="", "",'DATA ENTRY'!BI132)</f>
        <v/>
      </c>
    </row>
    <row r="275" spans="1:6">
      <c r="A275" s="144" t="str">
        <f>'DATA ENTRY'!AY133</f>
        <v>English</v>
      </c>
      <c r="B275" s="138" t="str">
        <f>IF('DATA ENTRY'!AX$129="","",'DATA ENTRY'!AX$129)</f>
        <v>Friday March 18, 2022</v>
      </c>
      <c r="C275" t="str">
        <f>IF('DATA ENTRY'!AZ133="", "",'DATA ENTRY'!AZ133)</f>
        <v/>
      </c>
      <c r="D275" t="str">
        <f>IF('DATA ENTRY'!BA133="", "",'DATA ENTRY'!BA133)</f>
        <v/>
      </c>
      <c r="E275" t="str">
        <f>IF('DATA ENTRY'!BB133="", "",'DATA ENTRY'!BB133)</f>
        <v/>
      </c>
      <c r="F275" t="str">
        <f>IF('DATA ENTRY'!BI133="", "",'DATA ENTRY'!BI133)</f>
        <v/>
      </c>
    </row>
    <row r="276" spans="1:6">
      <c r="A276" s="144" t="str">
        <f>'DATA ENTRY'!AY134</f>
        <v>History</v>
      </c>
      <c r="B276" s="138" t="str">
        <f>IF('DATA ENTRY'!AX$129="","",'DATA ENTRY'!AX$129)</f>
        <v>Friday March 18, 2022</v>
      </c>
      <c r="C276" t="str">
        <f>IF('DATA ENTRY'!AZ134="", "",'DATA ENTRY'!AZ134)</f>
        <v/>
      </c>
      <c r="D276" t="str">
        <f>IF('DATA ENTRY'!BA134="", "",'DATA ENTRY'!BA134)</f>
        <v/>
      </c>
      <c r="E276" t="str">
        <f>IF('DATA ENTRY'!BB134="", "",'DATA ENTRY'!BB134)</f>
        <v/>
      </c>
      <c r="F276" t="str">
        <f>IF('DATA ENTRY'!BI134="", "",'DATA ENTRY'!BI134)</f>
        <v/>
      </c>
    </row>
    <row r="277" spans="1:6">
      <c r="A277" s="144" t="str">
        <f>'DATA ENTRY'!AY135</f>
        <v>Science</v>
      </c>
      <c r="B277" s="138" t="str">
        <f>IF('DATA ENTRY'!AX$129="","",'DATA ENTRY'!AX$129)</f>
        <v>Friday March 18, 2022</v>
      </c>
      <c r="C277" t="str">
        <f>IF('DATA ENTRY'!AZ135="", "",'DATA ENTRY'!AZ135)</f>
        <v/>
      </c>
      <c r="D277" t="str">
        <f>IF('DATA ENTRY'!BA135="", "",'DATA ENTRY'!BA135)</f>
        <v/>
      </c>
      <c r="E277" t="str">
        <f>IF('DATA ENTRY'!BB135="", "",'DATA ENTRY'!BB135)</f>
        <v/>
      </c>
      <c r="F277" t="str">
        <f>IF('DATA ENTRY'!BI135="", "",'DATA ENTRY'!BI135)</f>
        <v/>
      </c>
    </row>
    <row r="278" spans="1:6">
      <c r="A278" s="144" t="str">
        <f>'DATA ENTRY'!AY136</f>
        <v>Group</v>
      </c>
      <c r="B278" s="138" t="str">
        <f>IF('DATA ENTRY'!AX$129="","",'DATA ENTRY'!AX$129)</f>
        <v>Friday March 18, 2022</v>
      </c>
      <c r="C278" t="str">
        <f>IF('DATA ENTRY'!AZ136="", "",'DATA ENTRY'!AZ136)</f>
        <v/>
      </c>
      <c r="D278" t="str">
        <f>IF('DATA ENTRY'!BA136="", "",'DATA ENTRY'!BA136)</f>
        <v/>
      </c>
      <c r="E278" t="str">
        <f>IF('DATA ENTRY'!BB136="", "",'DATA ENTRY'!BB136)</f>
        <v/>
      </c>
      <c r="F278" t="str">
        <f>IF('DATA ENTRY'!BI136="", "",'DATA ENTRY'!BI136)</f>
        <v/>
      </c>
    </row>
    <row r="279" spans="1:6">
      <c r="A279" s="144">
        <f>'DATA ENTRY'!AY137</f>
        <v>0</v>
      </c>
      <c r="B279" s="138" t="str">
        <f>IF('DATA ENTRY'!AX$129="","",'DATA ENTRY'!AX$129)</f>
        <v>Friday March 18, 2022</v>
      </c>
      <c r="C279" t="str">
        <f>IF('DATA ENTRY'!AZ137="", "",'DATA ENTRY'!AZ137)</f>
        <v/>
      </c>
      <c r="D279" t="str">
        <f>IF('DATA ENTRY'!BA137="", "",'DATA ENTRY'!BA137)</f>
        <v/>
      </c>
      <c r="E279" t="str">
        <f>IF('DATA ENTRY'!BB137="", "",'DATA ENTRY'!BB137)</f>
        <v/>
      </c>
      <c r="F279" t="str">
        <f>IF('DATA ENTRY'!BI137="", "",'DATA ENTRY'!BI137)</f>
        <v>EARLY RELEASE</v>
      </c>
    </row>
    <row r="280" spans="1:6">
      <c r="A280" s="144">
        <f>'DATA ENTRY'!AY138</f>
        <v>0</v>
      </c>
      <c r="B280" s="138" t="str">
        <f>IF('DATA ENTRY'!AX$129="","",'DATA ENTRY'!AX$129)</f>
        <v>Friday March 18, 2022</v>
      </c>
      <c r="C280" t="str">
        <f>IF('DATA ENTRY'!AZ138="", "",'DATA ENTRY'!AZ138)</f>
        <v/>
      </c>
      <c r="D280" t="str">
        <f>IF('DATA ENTRY'!BA138="", "",'DATA ENTRY'!BA138)</f>
        <v/>
      </c>
      <c r="E280" t="str">
        <f>IF('DATA ENTRY'!BB138="", "",'DATA ENTRY'!BB138)</f>
        <v/>
      </c>
      <c r="F280" t="str">
        <f>IF('DATA ENTRY'!BI138="", "",'DATA ENTRY'!BI138)</f>
        <v/>
      </c>
    </row>
    <row r="281" spans="1:6">
      <c r="A281" s="144">
        <f>'DATA ENTRY'!AY139</f>
        <v>0</v>
      </c>
      <c r="B281" s="138" t="str">
        <f>IF('DATA ENTRY'!AX$129="","",'DATA ENTRY'!AX$129)</f>
        <v>Friday March 18, 2022</v>
      </c>
      <c r="C281" t="str">
        <f>IF('DATA ENTRY'!AZ139="", "",'DATA ENTRY'!AZ139)</f>
        <v/>
      </c>
      <c r="D281" t="str">
        <f>IF('DATA ENTRY'!BA139="", "",'DATA ENTRY'!BA139)</f>
        <v/>
      </c>
      <c r="E281" t="str">
        <f>IF('DATA ENTRY'!BB139="", "",'DATA ENTRY'!BB139)</f>
        <v/>
      </c>
      <c r="F281" t="str">
        <f>IF('DATA ENTRY'!BI139="", "",'DATA ENTRY'!BI139)</f>
        <v/>
      </c>
    </row>
    <row r="282" spans="1:6">
      <c r="A282" s="144">
        <f>'DATA ENTRY'!C153</f>
        <v>0</v>
      </c>
      <c r="B282" s="138" t="str">
        <f>IF('DATA ENTRY'!B$150="","",'DATA ENTRY'!B$150)</f>
        <v>Monday March 21, 2022</v>
      </c>
      <c r="C282" t="str">
        <f>IF('DATA ENTRY'!D153="", "",'DATA ENTRY'!D153)</f>
        <v/>
      </c>
      <c r="D282" t="str">
        <f>IF('DATA ENTRY'!E153="", "",'DATA ENTRY'!E153)</f>
        <v/>
      </c>
      <c r="E282" t="str">
        <f>IF('DATA ENTRY'!F153="", "",'DATA ENTRY'!F153)</f>
        <v/>
      </c>
      <c r="F282" t="str">
        <f>IF('DATA ENTRY'!M153="", "",'DATA ENTRY'!M153)</f>
        <v>TEACHER WORK DAY</v>
      </c>
    </row>
    <row r="283" spans="1:6">
      <c r="A283" s="144">
        <f>'DATA ENTRY'!C154</f>
        <v>0</v>
      </c>
      <c r="B283" s="138" t="str">
        <f>IF('DATA ENTRY'!B$150="","",'DATA ENTRY'!B$150)</f>
        <v>Monday March 21, 2022</v>
      </c>
      <c r="C283" t="str">
        <f>IF('DATA ENTRY'!D154="", "",'DATA ENTRY'!D154)</f>
        <v/>
      </c>
      <c r="D283" t="str">
        <f>IF('DATA ENTRY'!E154="", "",'DATA ENTRY'!E154)</f>
        <v/>
      </c>
      <c r="E283" t="str">
        <f>IF('DATA ENTRY'!F154="", "",'DATA ENTRY'!F154)</f>
        <v/>
      </c>
      <c r="F283" t="str">
        <f>IF('DATA ENTRY'!M154="", "",'DATA ENTRY'!M154)</f>
        <v/>
      </c>
    </row>
    <row r="284" spans="1:6">
      <c r="A284" s="144">
        <f>'DATA ENTRY'!C155</f>
        <v>0</v>
      </c>
      <c r="B284" s="138" t="str">
        <f>IF('DATA ENTRY'!B$150="","",'DATA ENTRY'!B$150)</f>
        <v>Monday March 21, 2022</v>
      </c>
      <c r="C284" t="str">
        <f>IF('DATA ENTRY'!D155="", "",'DATA ENTRY'!D155)</f>
        <v/>
      </c>
      <c r="D284" t="str">
        <f>IF('DATA ENTRY'!E155="", "",'DATA ENTRY'!E155)</f>
        <v/>
      </c>
      <c r="E284" t="str">
        <f>IF('DATA ENTRY'!F155="", "",'DATA ENTRY'!F155)</f>
        <v/>
      </c>
      <c r="F284" t="str">
        <f>IF('DATA ENTRY'!M155="", "",'DATA ENTRY'!M155)</f>
        <v/>
      </c>
    </row>
    <row r="285" spans="1:6">
      <c r="A285" s="144">
        <f>'DATA ENTRY'!C156</f>
        <v>0</v>
      </c>
      <c r="B285" s="138" t="str">
        <f>IF('DATA ENTRY'!B$150="","",'DATA ENTRY'!B$150)</f>
        <v>Monday March 21, 2022</v>
      </c>
      <c r="C285" t="str">
        <f>IF('DATA ENTRY'!D156="", "",'DATA ENTRY'!D156)</f>
        <v/>
      </c>
      <c r="D285" t="str">
        <f>IF('DATA ENTRY'!E156="", "",'DATA ENTRY'!E156)</f>
        <v/>
      </c>
      <c r="E285" t="str">
        <f>IF('DATA ENTRY'!F156="", "",'DATA ENTRY'!F156)</f>
        <v/>
      </c>
      <c r="F285" t="str">
        <f>IF('DATA ENTRY'!M156="", "",'DATA ENTRY'!M156)</f>
        <v/>
      </c>
    </row>
    <row r="286" spans="1:6">
      <c r="A286" s="144">
        <f>'DATA ENTRY'!C157</f>
        <v>0</v>
      </c>
      <c r="B286" s="138" t="str">
        <f>IF('DATA ENTRY'!B$150="","",'DATA ENTRY'!B$150)</f>
        <v>Monday March 21, 2022</v>
      </c>
      <c r="C286" t="str">
        <f>IF('DATA ENTRY'!D157="", "",'DATA ENTRY'!D157)</f>
        <v/>
      </c>
      <c r="D286" t="str">
        <f>IF('DATA ENTRY'!E157="", "",'DATA ENTRY'!E157)</f>
        <v/>
      </c>
      <c r="E286" t="str">
        <f>IF('DATA ENTRY'!F157="", "",'DATA ENTRY'!F157)</f>
        <v/>
      </c>
      <c r="F286" t="str">
        <f>IF('DATA ENTRY'!M157="", "",'DATA ENTRY'!M157)</f>
        <v/>
      </c>
    </row>
    <row r="287" spans="1:6">
      <c r="A287" s="144">
        <f>'DATA ENTRY'!C158</f>
        <v>0</v>
      </c>
      <c r="B287" s="138" t="str">
        <f>IF('DATA ENTRY'!B$150="","",'DATA ENTRY'!B$150)</f>
        <v>Monday March 21, 2022</v>
      </c>
      <c r="C287" t="str">
        <f>IF('DATA ENTRY'!D158="", "",'DATA ENTRY'!D158)</f>
        <v/>
      </c>
      <c r="D287" t="str">
        <f>IF('DATA ENTRY'!E158="", "",'DATA ENTRY'!E158)</f>
        <v/>
      </c>
      <c r="E287" t="str">
        <f>IF('DATA ENTRY'!F158="", "",'DATA ENTRY'!F158)</f>
        <v/>
      </c>
      <c r="F287" t="str">
        <f>IF('DATA ENTRY'!M158="", "",'DATA ENTRY'!M158)</f>
        <v/>
      </c>
    </row>
    <row r="288" spans="1:6">
      <c r="A288" s="144">
        <f>'DATA ENTRY'!C159</f>
        <v>0</v>
      </c>
      <c r="B288" s="138" t="str">
        <f>IF('DATA ENTRY'!B$150="","",'DATA ENTRY'!B$150)</f>
        <v>Monday March 21, 2022</v>
      </c>
      <c r="C288" t="str">
        <f>IF('DATA ENTRY'!D159="", "",'DATA ENTRY'!D159)</f>
        <v/>
      </c>
      <c r="D288" t="str">
        <f>IF('DATA ENTRY'!E159="", "",'DATA ENTRY'!E159)</f>
        <v/>
      </c>
      <c r="E288" t="str">
        <f>IF('DATA ENTRY'!F159="", "",'DATA ENTRY'!F159)</f>
        <v/>
      </c>
      <c r="F288" t="str">
        <f>IF('DATA ENTRY'!M159="", "",'DATA ENTRY'!M159)</f>
        <v/>
      </c>
    </row>
    <row r="289" spans="1:6">
      <c r="A289" s="144">
        <f>'DATA ENTRY'!C160</f>
        <v>0</v>
      </c>
      <c r="B289" s="138" t="str">
        <f>IF('DATA ENTRY'!B$150="","",'DATA ENTRY'!B$150)</f>
        <v>Monday March 21, 2022</v>
      </c>
      <c r="C289" t="str">
        <f>IF('DATA ENTRY'!D160="", "",'DATA ENTRY'!D160)</f>
        <v/>
      </c>
      <c r="D289" t="str">
        <f>IF('DATA ENTRY'!E160="", "",'DATA ENTRY'!E160)</f>
        <v/>
      </c>
      <c r="E289" t="str">
        <f>IF('DATA ENTRY'!F160="", "",'DATA ENTRY'!F160)</f>
        <v/>
      </c>
      <c r="F289" t="str">
        <f>IF('DATA ENTRY'!M160="", "",'DATA ENTRY'!M160)</f>
        <v/>
      </c>
    </row>
    <row r="290" spans="1:6">
      <c r="A290" s="144" t="str">
        <f>'DATA ENTRY'!O153</f>
        <v>Math</v>
      </c>
      <c r="B290" s="138" t="str">
        <f>IF('DATA ENTRY'!N$150="","",'DATA ENTRY'!N$150)</f>
        <v>Tuesday March 22, 2022</v>
      </c>
      <c r="C290" t="str">
        <f>IF('DATA ENTRY'!P153="", "",'DATA ENTRY'!P153)</f>
        <v/>
      </c>
      <c r="D290" t="str">
        <f>IF('DATA ENTRY'!Q153="", "",'DATA ENTRY'!Q153)</f>
        <v/>
      </c>
      <c r="E290" t="str">
        <f>IF('DATA ENTRY'!R153="", "",'DATA ENTRY'!R153)</f>
        <v/>
      </c>
      <c r="F290" t="str">
        <f>IF('DATA ENTRY'!Y153="", "",'DATA ENTRY'!Y153)</f>
        <v/>
      </c>
    </row>
    <row r="291" spans="1:6">
      <c r="A291" s="144" t="str">
        <f>'DATA ENTRY'!O154</f>
        <v>English</v>
      </c>
      <c r="B291" s="138" t="str">
        <f>IF('DATA ENTRY'!N$150="","",'DATA ENTRY'!N$150)</f>
        <v>Tuesday March 22, 2022</v>
      </c>
      <c r="C291" t="str">
        <f>IF('DATA ENTRY'!P154="", "",'DATA ENTRY'!P154)</f>
        <v/>
      </c>
      <c r="D291" t="str">
        <f>IF('DATA ENTRY'!Q154="", "",'DATA ENTRY'!Q154)</f>
        <v/>
      </c>
      <c r="E291" t="str">
        <f>IF('DATA ENTRY'!R154="", "",'DATA ENTRY'!R154)</f>
        <v/>
      </c>
      <c r="F291" t="str">
        <f>IF('DATA ENTRY'!Y154="", "",'DATA ENTRY'!Y154)</f>
        <v/>
      </c>
    </row>
    <row r="292" spans="1:6">
      <c r="A292" s="144" t="str">
        <f>'DATA ENTRY'!O155</f>
        <v>History</v>
      </c>
      <c r="B292" s="138" t="str">
        <f>IF('DATA ENTRY'!N$150="","",'DATA ENTRY'!N$150)</f>
        <v>Tuesday March 22, 2022</v>
      </c>
      <c r="C292" t="str">
        <f>IF('DATA ENTRY'!P155="", "",'DATA ENTRY'!P155)</f>
        <v/>
      </c>
      <c r="D292" t="str">
        <f>IF('DATA ENTRY'!Q155="", "",'DATA ENTRY'!Q155)</f>
        <v/>
      </c>
      <c r="E292" t="str">
        <f>IF('DATA ENTRY'!R155="", "",'DATA ENTRY'!R155)</f>
        <v/>
      </c>
      <c r="F292" t="str">
        <f>IF('DATA ENTRY'!Y155="", "",'DATA ENTRY'!Y155)</f>
        <v/>
      </c>
    </row>
    <row r="293" spans="1:6">
      <c r="A293" s="144" t="str">
        <f>'DATA ENTRY'!O156</f>
        <v>Science</v>
      </c>
      <c r="B293" s="138" t="str">
        <f>IF('DATA ENTRY'!N$150="","",'DATA ENTRY'!N$150)</f>
        <v>Tuesday March 22, 2022</v>
      </c>
      <c r="C293" t="str">
        <f>IF('DATA ENTRY'!P156="", "",'DATA ENTRY'!P156)</f>
        <v/>
      </c>
      <c r="D293" t="str">
        <f>IF('DATA ENTRY'!Q156="", "",'DATA ENTRY'!Q156)</f>
        <v/>
      </c>
      <c r="E293" t="str">
        <f>IF('DATA ENTRY'!R156="", "",'DATA ENTRY'!R156)</f>
        <v/>
      </c>
      <c r="F293" t="str">
        <f>IF('DATA ENTRY'!Y156="", "",'DATA ENTRY'!Y156)</f>
        <v/>
      </c>
    </row>
    <row r="294" spans="1:6">
      <c r="A294" s="144" t="str">
        <f>'DATA ENTRY'!O157</f>
        <v>Group</v>
      </c>
      <c r="B294" s="138" t="str">
        <f>IF('DATA ENTRY'!N$150="","",'DATA ENTRY'!N$150)</f>
        <v>Tuesday March 22, 2022</v>
      </c>
      <c r="C294" t="str">
        <f>IF('DATA ENTRY'!P157="", "",'DATA ENTRY'!P157)</f>
        <v/>
      </c>
      <c r="D294" t="str">
        <f>IF('DATA ENTRY'!Q157="", "",'DATA ENTRY'!Q157)</f>
        <v/>
      </c>
      <c r="E294" t="str">
        <f>IF('DATA ENTRY'!R157="", "",'DATA ENTRY'!R157)</f>
        <v/>
      </c>
      <c r="F294" t="str">
        <f>IF('DATA ENTRY'!Y157="", "",'DATA ENTRY'!Y157)</f>
        <v/>
      </c>
    </row>
    <row r="295" spans="1:6">
      <c r="A295" s="144">
        <f>'DATA ENTRY'!O158</f>
        <v>0</v>
      </c>
      <c r="B295" s="138" t="str">
        <f>IF('DATA ENTRY'!N$150="","",'DATA ENTRY'!N$150)</f>
        <v>Tuesday March 22, 2022</v>
      </c>
      <c r="C295" t="str">
        <f>IF('DATA ENTRY'!P158="", "",'DATA ENTRY'!P158)</f>
        <v/>
      </c>
      <c r="D295" t="str">
        <f>IF('DATA ENTRY'!Q158="", "",'DATA ENTRY'!Q158)</f>
        <v/>
      </c>
      <c r="E295" t="str">
        <f>IF('DATA ENTRY'!R158="", "",'DATA ENTRY'!R158)</f>
        <v/>
      </c>
      <c r="F295" t="str">
        <f>IF('DATA ENTRY'!Y158="", "",'DATA ENTRY'!Y158)</f>
        <v/>
      </c>
    </row>
    <row r="296" spans="1:6">
      <c r="A296" s="144">
        <f>'DATA ENTRY'!O159</f>
        <v>0</v>
      </c>
      <c r="B296" s="138" t="str">
        <f>IF('DATA ENTRY'!N$150="","",'DATA ENTRY'!N$150)</f>
        <v>Tuesday March 22, 2022</v>
      </c>
      <c r="C296" t="str">
        <f>IF('DATA ENTRY'!P159="", "",'DATA ENTRY'!P159)</f>
        <v/>
      </c>
      <c r="D296" t="str">
        <f>IF('DATA ENTRY'!Q159="", "",'DATA ENTRY'!Q159)</f>
        <v/>
      </c>
      <c r="E296" t="str">
        <f>IF('DATA ENTRY'!R159="", "",'DATA ENTRY'!R159)</f>
        <v/>
      </c>
      <c r="F296" t="str">
        <f>IF('DATA ENTRY'!Y159="", "",'DATA ENTRY'!Y159)</f>
        <v/>
      </c>
    </row>
    <row r="297" spans="1:6">
      <c r="A297" s="144">
        <f>'DATA ENTRY'!O160</f>
        <v>0</v>
      </c>
      <c r="B297" s="138" t="str">
        <f>IF('DATA ENTRY'!N$150="","",'DATA ENTRY'!N$150)</f>
        <v>Tuesday March 22, 2022</v>
      </c>
      <c r="C297" t="str">
        <f>IF('DATA ENTRY'!P160="", "",'DATA ENTRY'!P160)</f>
        <v/>
      </c>
      <c r="D297" t="str">
        <f>IF('DATA ENTRY'!Q160="", "",'DATA ENTRY'!Q160)</f>
        <v/>
      </c>
      <c r="E297" t="str">
        <f>IF('DATA ENTRY'!R160="", "",'DATA ENTRY'!R160)</f>
        <v/>
      </c>
      <c r="F297" t="str">
        <f>IF('DATA ENTRY'!Y160="", "",'DATA ENTRY'!Y160)</f>
        <v/>
      </c>
    </row>
    <row r="298" spans="1:6">
      <c r="A298" s="144" t="str">
        <f>'DATA ENTRY'!AA153</f>
        <v>Math</v>
      </c>
      <c r="B298" s="138" t="str">
        <f>IF('DATA ENTRY'!Z$150="","",'DATA ENTRY'!Z$150)</f>
        <v>Wednesday March 23, 2022</v>
      </c>
      <c r="C298" t="str">
        <f>IF('DATA ENTRY'!AB153="", "",'DATA ENTRY'!AB153)</f>
        <v/>
      </c>
      <c r="D298" t="str">
        <f>IF('DATA ENTRY'!AC153="", "",'DATA ENTRY'!AC153)</f>
        <v/>
      </c>
      <c r="E298" t="str">
        <f>IF('DATA ENTRY'!AD153="", "",'DATA ENTRY'!AD153)</f>
        <v/>
      </c>
      <c r="F298" t="str">
        <f>IF('DATA ENTRY'!AK153="", "",'DATA ENTRY'!AK153)</f>
        <v/>
      </c>
    </row>
    <row r="299" spans="1:6">
      <c r="A299" s="144" t="str">
        <f>'DATA ENTRY'!AA154</f>
        <v>English</v>
      </c>
      <c r="B299" s="138" t="str">
        <f>IF('DATA ENTRY'!Z$150="","",'DATA ENTRY'!Z$150)</f>
        <v>Wednesday March 23, 2022</v>
      </c>
      <c r="C299" t="str">
        <f>IF('DATA ENTRY'!AB154="", "",'DATA ENTRY'!AB154)</f>
        <v/>
      </c>
      <c r="D299" t="str">
        <f>IF('DATA ENTRY'!AC154="", "",'DATA ENTRY'!AC154)</f>
        <v/>
      </c>
      <c r="E299" t="str">
        <f>IF('DATA ENTRY'!AD154="", "",'DATA ENTRY'!AD154)</f>
        <v/>
      </c>
      <c r="F299" t="str">
        <f>IF('DATA ENTRY'!AK154="", "",'DATA ENTRY'!AK154)</f>
        <v/>
      </c>
    </row>
    <row r="300" spans="1:6">
      <c r="A300" s="144" t="str">
        <f>'DATA ENTRY'!AA155</f>
        <v>History</v>
      </c>
      <c r="B300" s="138" t="str">
        <f>IF('DATA ENTRY'!Z$150="","",'DATA ENTRY'!Z$150)</f>
        <v>Wednesday March 23, 2022</v>
      </c>
      <c r="C300" t="str">
        <f>IF('DATA ENTRY'!AB155="", "",'DATA ENTRY'!AB155)</f>
        <v/>
      </c>
      <c r="D300" t="str">
        <f>IF('DATA ENTRY'!AC155="", "",'DATA ENTRY'!AC155)</f>
        <v/>
      </c>
      <c r="E300" t="str">
        <f>IF('DATA ENTRY'!AD155="", "",'DATA ENTRY'!AD155)</f>
        <v/>
      </c>
      <c r="F300" t="str">
        <f>IF('DATA ENTRY'!AK155="", "",'DATA ENTRY'!AK155)</f>
        <v/>
      </c>
    </row>
    <row r="301" spans="1:6">
      <c r="A301" s="144" t="str">
        <f>'DATA ENTRY'!AA156</f>
        <v>Science</v>
      </c>
      <c r="B301" s="138" t="str">
        <f>IF('DATA ENTRY'!Z$150="","",'DATA ENTRY'!Z$150)</f>
        <v>Wednesday March 23, 2022</v>
      </c>
      <c r="C301" t="str">
        <f>IF('DATA ENTRY'!AB156="", "",'DATA ENTRY'!AB156)</f>
        <v/>
      </c>
      <c r="D301" t="str">
        <f>IF('DATA ENTRY'!AC156="", "",'DATA ENTRY'!AC156)</f>
        <v/>
      </c>
      <c r="E301" t="str">
        <f>IF('DATA ENTRY'!AD156="", "",'DATA ENTRY'!AD156)</f>
        <v/>
      </c>
      <c r="F301" t="str">
        <f>IF('DATA ENTRY'!AK156="", "",'DATA ENTRY'!AK156)</f>
        <v/>
      </c>
    </row>
    <row r="302" spans="1:6">
      <c r="A302" s="144" t="str">
        <f>'DATA ENTRY'!AA157</f>
        <v>Group</v>
      </c>
      <c r="B302" s="138" t="str">
        <f>IF('DATA ENTRY'!Z$150="","",'DATA ENTRY'!Z$150)</f>
        <v>Wednesday March 23, 2022</v>
      </c>
      <c r="C302" t="str">
        <f>IF('DATA ENTRY'!AB157="", "",'DATA ENTRY'!AB157)</f>
        <v/>
      </c>
      <c r="D302" t="str">
        <f>IF('DATA ENTRY'!AC157="", "",'DATA ENTRY'!AC157)</f>
        <v/>
      </c>
      <c r="E302" t="str">
        <f>IF('DATA ENTRY'!AD157="", "",'DATA ENTRY'!AD157)</f>
        <v/>
      </c>
      <c r="F302" t="str">
        <f>IF('DATA ENTRY'!AK157="", "",'DATA ENTRY'!AK157)</f>
        <v/>
      </c>
    </row>
    <row r="303" spans="1:6">
      <c r="A303" s="144" t="str">
        <f>'DATA ENTRY'!AA158</f>
        <v>LL</v>
      </c>
      <c r="B303" s="138" t="str">
        <f>IF('DATA ENTRY'!Z$150="","",'DATA ENTRY'!Z$150)</f>
        <v>Wednesday March 23, 2022</v>
      </c>
      <c r="C303" t="str">
        <f>IF('DATA ENTRY'!AB158="", "",'DATA ENTRY'!AB158)</f>
        <v/>
      </c>
      <c r="D303" t="str">
        <f>IF('DATA ENTRY'!AC158="", "",'DATA ENTRY'!AC158)</f>
        <v/>
      </c>
      <c r="E303" t="str">
        <f>IF('DATA ENTRY'!AD158="", "",'DATA ENTRY'!AD158)</f>
        <v/>
      </c>
      <c r="F303" t="str">
        <f>IF('DATA ENTRY'!AK158="", "",'DATA ENTRY'!AK158)</f>
        <v/>
      </c>
    </row>
    <row r="304" spans="1:6">
      <c r="A304" s="144" t="str">
        <f>'DATA ENTRY'!AA159</f>
        <v>Elective</v>
      </c>
      <c r="B304" s="138" t="str">
        <f>IF('DATA ENTRY'!Z$150="","",'DATA ENTRY'!Z$150)</f>
        <v>Wednesday March 23, 2022</v>
      </c>
      <c r="C304" t="str">
        <f>IF('DATA ENTRY'!AB159="", "",'DATA ENTRY'!AB159)</f>
        <v/>
      </c>
      <c r="D304" t="str">
        <f>IF('DATA ENTRY'!AC159="", "",'DATA ENTRY'!AC159)</f>
        <v/>
      </c>
      <c r="E304" t="str">
        <f>IF('DATA ENTRY'!AD159="", "",'DATA ENTRY'!AD159)</f>
        <v/>
      </c>
      <c r="F304" t="str">
        <f>IF('DATA ENTRY'!AK159="", "",'DATA ENTRY'!AK159)</f>
        <v/>
      </c>
    </row>
    <row r="305" spans="1:6">
      <c r="A305" s="144" t="str">
        <f>'DATA ENTRY'!AA160</f>
        <v>Econ</v>
      </c>
      <c r="B305" s="138" t="str">
        <f>IF('DATA ENTRY'!Z$150="","",'DATA ENTRY'!Z$150)</f>
        <v>Wednesday March 23, 2022</v>
      </c>
      <c r="C305" t="str">
        <f>IF('DATA ENTRY'!AB160="", "",'DATA ENTRY'!AB160)</f>
        <v/>
      </c>
      <c r="D305" t="str">
        <f>IF('DATA ENTRY'!AC160="", "",'DATA ENTRY'!AC160)</f>
        <v/>
      </c>
      <c r="E305" t="str">
        <f>IF('DATA ENTRY'!AD160="", "",'DATA ENTRY'!AD160)</f>
        <v/>
      </c>
      <c r="F305" t="str">
        <f>IF('DATA ENTRY'!AK160="", "",'DATA ENTRY'!AK160)</f>
        <v/>
      </c>
    </row>
    <row r="306" spans="1:6">
      <c r="A306" s="144" t="str">
        <f>'DATA ENTRY'!AM153</f>
        <v>Math</v>
      </c>
      <c r="B306" s="138" t="str">
        <f>IF('DATA ENTRY'!AL$150="","",'DATA ENTRY'!AL$150)</f>
        <v>Thursday March 24, 2022</v>
      </c>
      <c r="C306" t="str">
        <f>IF('DATA ENTRY'!AN153="", "",'DATA ENTRY'!AN153)</f>
        <v/>
      </c>
      <c r="D306" t="str">
        <f>IF('DATA ENTRY'!AO153="", "",'DATA ENTRY'!AO153)</f>
        <v/>
      </c>
      <c r="E306" t="str">
        <f>IF('DATA ENTRY'!AP153="", "",'DATA ENTRY'!AP153)</f>
        <v/>
      </c>
      <c r="F306" t="str">
        <f>IF('DATA ENTRY'!AW153="", "",'DATA ENTRY'!AW153)</f>
        <v/>
      </c>
    </row>
    <row r="307" spans="1:6">
      <c r="A307" s="144" t="str">
        <f>'DATA ENTRY'!AM154</f>
        <v>English</v>
      </c>
      <c r="B307" s="138" t="str">
        <f>IF('DATA ENTRY'!AL$150="","",'DATA ENTRY'!AL$150)</f>
        <v>Thursday March 24, 2022</v>
      </c>
      <c r="C307" t="str">
        <f>IF('DATA ENTRY'!AN154="", "",'DATA ENTRY'!AN154)</f>
        <v/>
      </c>
      <c r="D307" t="str">
        <f>IF('DATA ENTRY'!AO154="", "",'DATA ENTRY'!AO154)</f>
        <v/>
      </c>
      <c r="E307" t="str">
        <f>IF('DATA ENTRY'!AP154="", "",'DATA ENTRY'!AP154)</f>
        <v/>
      </c>
      <c r="F307" t="str">
        <f>IF('DATA ENTRY'!AW154="", "",'DATA ENTRY'!AW154)</f>
        <v/>
      </c>
    </row>
    <row r="308" spans="1:6">
      <c r="A308" s="144" t="str">
        <f>'DATA ENTRY'!AM155</f>
        <v>History</v>
      </c>
      <c r="B308" s="138" t="str">
        <f>IF('DATA ENTRY'!AL$150="","",'DATA ENTRY'!AL$150)</f>
        <v>Thursday March 24, 2022</v>
      </c>
      <c r="C308" t="str">
        <f>IF('DATA ENTRY'!AN155="", "",'DATA ENTRY'!AN155)</f>
        <v/>
      </c>
      <c r="D308" t="str">
        <f>IF('DATA ENTRY'!AO155="", "",'DATA ENTRY'!AO155)</f>
        <v/>
      </c>
      <c r="E308" t="str">
        <f>IF('DATA ENTRY'!AP155="", "",'DATA ENTRY'!AP155)</f>
        <v/>
      </c>
      <c r="F308" t="str">
        <f>IF('DATA ENTRY'!AW155="", "",'DATA ENTRY'!AW155)</f>
        <v/>
      </c>
    </row>
    <row r="309" spans="1:6">
      <c r="A309" s="144" t="str">
        <f>'DATA ENTRY'!AM156</f>
        <v>Science</v>
      </c>
      <c r="B309" s="138" t="str">
        <f>IF('DATA ENTRY'!AL$150="","",'DATA ENTRY'!AL$150)</f>
        <v>Thursday March 24, 2022</v>
      </c>
      <c r="C309" t="str">
        <f>IF('DATA ENTRY'!AN156="", "",'DATA ENTRY'!AN156)</f>
        <v/>
      </c>
      <c r="D309" t="str">
        <f>IF('DATA ENTRY'!AO156="", "",'DATA ENTRY'!AO156)</f>
        <v/>
      </c>
      <c r="E309" t="str">
        <f>IF('DATA ENTRY'!AP156="", "",'DATA ENTRY'!AP156)</f>
        <v/>
      </c>
      <c r="F309" t="str">
        <f>IF('DATA ENTRY'!AW156="", "",'DATA ENTRY'!AW156)</f>
        <v/>
      </c>
    </row>
    <row r="310" spans="1:6">
      <c r="A310" s="144" t="str">
        <f>'DATA ENTRY'!AM157</f>
        <v>Group</v>
      </c>
      <c r="B310" s="138" t="str">
        <f>IF('DATA ENTRY'!AL$150="","",'DATA ENTRY'!AL$150)</f>
        <v>Thursday March 24, 2022</v>
      </c>
      <c r="C310" t="str">
        <f>IF('DATA ENTRY'!AN157="", "",'DATA ENTRY'!AN157)</f>
        <v/>
      </c>
      <c r="D310" t="str">
        <f>IF('DATA ENTRY'!AO157="", "",'DATA ENTRY'!AO157)</f>
        <v/>
      </c>
      <c r="E310" t="str">
        <f>IF('DATA ENTRY'!AP157="", "",'DATA ENTRY'!AP157)</f>
        <v/>
      </c>
      <c r="F310" t="str">
        <f>IF('DATA ENTRY'!AW157="", "",'DATA ENTRY'!AW157)</f>
        <v/>
      </c>
    </row>
    <row r="311" spans="1:6">
      <c r="A311" s="144" t="str">
        <f>'DATA ENTRY'!AM158</f>
        <v>LL</v>
      </c>
      <c r="B311" s="138" t="str">
        <f>IF('DATA ENTRY'!AL$150="","",'DATA ENTRY'!AL$150)</f>
        <v>Thursday March 24, 2022</v>
      </c>
      <c r="C311" t="str">
        <f>IF('DATA ENTRY'!AN158="", "",'DATA ENTRY'!AN158)</f>
        <v/>
      </c>
      <c r="D311" t="str">
        <f>IF('DATA ENTRY'!AO158="", "",'DATA ENTRY'!AO158)</f>
        <v/>
      </c>
      <c r="E311" t="str">
        <f>IF('DATA ENTRY'!AP158="", "",'DATA ENTRY'!AP158)</f>
        <v/>
      </c>
      <c r="F311" t="str">
        <f>IF('DATA ENTRY'!AW158="", "",'DATA ENTRY'!AW158)</f>
        <v/>
      </c>
    </row>
    <row r="312" spans="1:6">
      <c r="A312" s="144" t="str">
        <f>'DATA ENTRY'!AM159</f>
        <v>Elective</v>
      </c>
      <c r="B312" s="138" t="str">
        <f>IF('DATA ENTRY'!AL$150="","",'DATA ENTRY'!AL$150)</f>
        <v>Thursday March 24, 2022</v>
      </c>
      <c r="C312" t="str">
        <f>IF('DATA ENTRY'!AN159="", "",'DATA ENTRY'!AN159)</f>
        <v/>
      </c>
      <c r="D312" t="str">
        <f>IF('DATA ENTRY'!AO159="", "",'DATA ENTRY'!AO159)</f>
        <v/>
      </c>
      <c r="E312" t="str">
        <f>IF('DATA ENTRY'!AP159="", "",'DATA ENTRY'!AP159)</f>
        <v/>
      </c>
      <c r="F312" t="str">
        <f>IF('DATA ENTRY'!AW159="", "",'DATA ENTRY'!AW159)</f>
        <v/>
      </c>
    </row>
    <row r="313" spans="1:6">
      <c r="A313" s="144" t="str">
        <f>'DATA ENTRY'!AM160</f>
        <v>Econ</v>
      </c>
      <c r="B313" s="138" t="str">
        <f>IF('DATA ENTRY'!AL$150="","",'DATA ENTRY'!AL$150)</f>
        <v>Thursday March 24, 2022</v>
      </c>
      <c r="C313" t="str">
        <f>IF('DATA ENTRY'!AN160="", "",'DATA ENTRY'!AN160)</f>
        <v/>
      </c>
      <c r="D313" t="str">
        <f>IF('DATA ENTRY'!AO160="", "",'DATA ENTRY'!AO160)</f>
        <v/>
      </c>
      <c r="E313" t="str">
        <f>IF('DATA ENTRY'!AP160="", "",'DATA ENTRY'!AP160)</f>
        <v/>
      </c>
      <c r="F313" t="str">
        <f>IF('DATA ENTRY'!AW160="", "",'DATA ENTRY'!AW160)</f>
        <v/>
      </c>
    </row>
    <row r="314" spans="1:6">
      <c r="A314" s="144" t="str">
        <f>'DATA ENTRY'!AY153</f>
        <v>Math</v>
      </c>
      <c r="B314" s="138" t="str">
        <f>IF('DATA ENTRY'!AX$150="","",'DATA ENTRY'!AX$150)</f>
        <v>Friday March 25, 2022</v>
      </c>
      <c r="C314" t="str">
        <f>IF('DATA ENTRY'!AZ153="", "",'DATA ENTRY'!AZ153)</f>
        <v/>
      </c>
      <c r="D314" t="str">
        <f>IF('DATA ENTRY'!BA153="", "",'DATA ENTRY'!BA153)</f>
        <v/>
      </c>
      <c r="E314" t="str">
        <f>IF('DATA ENTRY'!BB153="", "",'DATA ENTRY'!BB153)</f>
        <v/>
      </c>
      <c r="F314" t="str">
        <f>IF('DATA ENTRY'!BI153="", "",'DATA ENTRY'!BI153)</f>
        <v/>
      </c>
    </row>
    <row r="315" spans="1:6">
      <c r="A315" s="144" t="str">
        <f>'DATA ENTRY'!AY154</f>
        <v>English</v>
      </c>
      <c r="B315" s="138" t="str">
        <f>IF('DATA ENTRY'!AX$150="","",'DATA ENTRY'!AX$150)</f>
        <v>Friday March 25, 2022</v>
      </c>
      <c r="C315" t="str">
        <f>IF('DATA ENTRY'!AZ154="", "",'DATA ENTRY'!AZ154)</f>
        <v/>
      </c>
      <c r="D315" t="str">
        <f>IF('DATA ENTRY'!BA154="", "",'DATA ENTRY'!BA154)</f>
        <v/>
      </c>
      <c r="E315" t="str">
        <f>IF('DATA ENTRY'!BB154="", "",'DATA ENTRY'!BB154)</f>
        <v/>
      </c>
      <c r="F315" t="str">
        <f>IF('DATA ENTRY'!BI154="", "",'DATA ENTRY'!BI154)</f>
        <v/>
      </c>
    </row>
    <row r="316" spans="1:6">
      <c r="A316" s="144" t="str">
        <f>'DATA ENTRY'!AY155</f>
        <v>History</v>
      </c>
      <c r="B316" s="138" t="str">
        <f>IF('DATA ENTRY'!AX$150="","",'DATA ENTRY'!AX$150)</f>
        <v>Friday March 25, 2022</v>
      </c>
      <c r="C316" t="str">
        <f>IF('DATA ENTRY'!AZ155="", "",'DATA ENTRY'!AZ155)</f>
        <v/>
      </c>
      <c r="D316" t="str">
        <f>IF('DATA ENTRY'!BA155="", "",'DATA ENTRY'!BA155)</f>
        <v/>
      </c>
      <c r="E316" t="str">
        <f>IF('DATA ENTRY'!BB155="", "",'DATA ENTRY'!BB155)</f>
        <v/>
      </c>
      <c r="F316" t="str">
        <f>IF('DATA ENTRY'!BI155="", "",'DATA ENTRY'!BI155)</f>
        <v/>
      </c>
    </row>
    <row r="317" spans="1:6">
      <c r="A317" s="144" t="str">
        <f>'DATA ENTRY'!AY156</f>
        <v>Science</v>
      </c>
      <c r="B317" s="138" t="str">
        <f>IF('DATA ENTRY'!AX$150="","",'DATA ENTRY'!AX$150)</f>
        <v>Friday March 25, 2022</v>
      </c>
      <c r="C317" t="str">
        <f>IF('DATA ENTRY'!AZ156="", "",'DATA ENTRY'!AZ156)</f>
        <v/>
      </c>
      <c r="D317" t="str">
        <f>IF('DATA ENTRY'!BA156="", "",'DATA ENTRY'!BA156)</f>
        <v/>
      </c>
      <c r="E317" t="str">
        <f>IF('DATA ENTRY'!BB156="", "",'DATA ENTRY'!BB156)</f>
        <v/>
      </c>
      <c r="F317" t="str">
        <f>IF('DATA ENTRY'!BI156="", "",'DATA ENTRY'!BI156)</f>
        <v/>
      </c>
    </row>
    <row r="318" spans="1:6">
      <c r="A318" s="144" t="str">
        <f>'DATA ENTRY'!AY157</f>
        <v>Group</v>
      </c>
      <c r="B318" s="138" t="str">
        <f>IF('DATA ENTRY'!AX$150="","",'DATA ENTRY'!AX$150)</f>
        <v>Friday March 25, 2022</v>
      </c>
      <c r="C318" t="str">
        <f>IF('DATA ENTRY'!AZ157="", "",'DATA ENTRY'!AZ157)</f>
        <v/>
      </c>
      <c r="D318" t="str">
        <f>IF('DATA ENTRY'!BA157="", "",'DATA ENTRY'!BA157)</f>
        <v/>
      </c>
      <c r="E318" t="str">
        <f>IF('DATA ENTRY'!BB157="", "",'DATA ENTRY'!BB157)</f>
        <v/>
      </c>
      <c r="F318" t="str">
        <f>IF('DATA ENTRY'!BI157="", "",'DATA ENTRY'!BI157)</f>
        <v/>
      </c>
    </row>
    <row r="319" spans="1:6">
      <c r="A319" s="144" t="str">
        <f>'DATA ENTRY'!AY158</f>
        <v>LL</v>
      </c>
      <c r="B319" s="138" t="str">
        <f>IF('DATA ENTRY'!AX$150="","",'DATA ENTRY'!AX$150)</f>
        <v>Friday March 25, 2022</v>
      </c>
      <c r="C319" t="str">
        <f>IF('DATA ENTRY'!AZ158="", "",'DATA ENTRY'!AZ158)</f>
        <v/>
      </c>
      <c r="D319" t="str">
        <f>IF('DATA ENTRY'!BA158="", "",'DATA ENTRY'!BA158)</f>
        <v/>
      </c>
      <c r="E319" t="str">
        <f>IF('DATA ENTRY'!BB158="", "",'DATA ENTRY'!BB158)</f>
        <v/>
      </c>
      <c r="F319" t="str">
        <f>IF('DATA ENTRY'!BI158="", "",'DATA ENTRY'!BI158)</f>
        <v/>
      </c>
    </row>
    <row r="320" spans="1:6">
      <c r="A320" s="144" t="str">
        <f>'DATA ENTRY'!AY159</f>
        <v>Elective</v>
      </c>
      <c r="B320" s="138" t="str">
        <f>IF('DATA ENTRY'!AX$150="","",'DATA ENTRY'!AX$150)</f>
        <v>Friday March 25, 2022</v>
      </c>
      <c r="C320" t="str">
        <f>IF('DATA ENTRY'!AZ159="", "",'DATA ENTRY'!AZ159)</f>
        <v/>
      </c>
      <c r="D320" t="str">
        <f>IF('DATA ENTRY'!BA159="", "",'DATA ENTRY'!BA159)</f>
        <v/>
      </c>
      <c r="E320" t="str">
        <f>IF('DATA ENTRY'!BB159="", "",'DATA ENTRY'!BB159)</f>
        <v/>
      </c>
      <c r="F320" t="str">
        <f>IF('DATA ENTRY'!BI159="", "",'DATA ENTRY'!BI159)</f>
        <v/>
      </c>
    </row>
    <row r="321" spans="1:6" ht="14.25" customHeight="1">
      <c r="A321" s="144" t="str">
        <f>'DATA ENTRY'!AY160</f>
        <v>Econ</v>
      </c>
      <c r="B321" s="138" t="str">
        <f>IF('DATA ENTRY'!AX$150="","",'DATA ENTRY'!AX$150)</f>
        <v>Friday March 25, 2022</v>
      </c>
      <c r="C321" t="str">
        <f>IF('DATA ENTRY'!AZ160="", "",'DATA ENTRY'!AZ160)</f>
        <v/>
      </c>
      <c r="D321" t="str">
        <f>IF('DATA ENTRY'!BA160="", "",'DATA ENTRY'!BA160)</f>
        <v/>
      </c>
      <c r="E321" t="str">
        <f>IF('DATA ENTRY'!BB160="", "",'DATA ENTRY'!BB160)</f>
        <v/>
      </c>
      <c r="F321" t="str">
        <f>IF('DATA ENTRY'!BI160="", "",'DATA ENTRY'!BI160)</f>
        <v/>
      </c>
    </row>
    <row r="322" spans="1:6">
      <c r="A322" s="144" t="str">
        <f>'DATA ENTRY'!C174</f>
        <v>Math</v>
      </c>
      <c r="B322" s="138" t="str">
        <f>IF('DATA ENTRY'!B$171="","",'DATA ENTRY'!B$171)</f>
        <v>Monday March 28, 2022</v>
      </c>
      <c r="C322" t="str">
        <f>IF('DATA ENTRY'!D174="", "",'DATA ENTRY'!D174)</f>
        <v/>
      </c>
      <c r="D322" t="str">
        <f>IF('DATA ENTRY'!E174="", "",'DATA ENTRY'!E174)</f>
        <v/>
      </c>
      <c r="E322" t="str">
        <f>IF('DATA ENTRY'!F174="", "",'DATA ENTRY'!F174)</f>
        <v/>
      </c>
      <c r="F322" t="str">
        <f>IF('DATA ENTRY'!M174="", "",'DATA ENTRY'!M174)</f>
        <v/>
      </c>
    </row>
    <row r="323" spans="1:6">
      <c r="A323" s="144" t="str">
        <f>'DATA ENTRY'!C175</f>
        <v>English</v>
      </c>
      <c r="B323" s="138" t="str">
        <f>IF('DATA ENTRY'!B$171="","",'DATA ENTRY'!B$171)</f>
        <v>Monday March 28, 2022</v>
      </c>
      <c r="C323" t="str">
        <f>IF('DATA ENTRY'!D175="", "",'DATA ENTRY'!D175)</f>
        <v/>
      </c>
      <c r="D323" t="str">
        <f>IF('DATA ENTRY'!E175="", "",'DATA ENTRY'!E175)</f>
        <v/>
      </c>
      <c r="E323" t="str">
        <f>IF('DATA ENTRY'!F175="", "",'DATA ENTRY'!F175)</f>
        <v/>
      </c>
      <c r="F323" t="str">
        <f>IF('DATA ENTRY'!M175="", "",'DATA ENTRY'!M175)</f>
        <v/>
      </c>
    </row>
    <row r="324" spans="1:6">
      <c r="A324" s="144" t="str">
        <f>'DATA ENTRY'!C176</f>
        <v>History</v>
      </c>
      <c r="B324" s="138" t="str">
        <f>IF('DATA ENTRY'!B$171="","",'DATA ENTRY'!B$171)</f>
        <v>Monday March 28, 2022</v>
      </c>
      <c r="C324" t="str">
        <f>IF('DATA ENTRY'!D176="", "",'DATA ENTRY'!D176)</f>
        <v/>
      </c>
      <c r="D324" t="str">
        <f>IF('DATA ENTRY'!E176="", "",'DATA ENTRY'!E176)</f>
        <v/>
      </c>
      <c r="E324" t="str">
        <f>IF('DATA ENTRY'!F176="", "",'DATA ENTRY'!F176)</f>
        <v/>
      </c>
      <c r="F324" t="str">
        <f>IF('DATA ENTRY'!M176="", "",'DATA ENTRY'!M176)</f>
        <v/>
      </c>
    </row>
    <row r="325" spans="1:6">
      <c r="A325" s="144" t="str">
        <f>'DATA ENTRY'!C177</f>
        <v>Science</v>
      </c>
      <c r="B325" s="138" t="str">
        <f>IF('DATA ENTRY'!B$171="","",'DATA ENTRY'!B$171)</f>
        <v>Monday March 28, 2022</v>
      </c>
      <c r="C325" t="str">
        <f>IF('DATA ENTRY'!D177="", "",'DATA ENTRY'!D177)</f>
        <v/>
      </c>
      <c r="D325" t="str">
        <f>IF('DATA ENTRY'!E177="", "",'DATA ENTRY'!E177)</f>
        <v/>
      </c>
      <c r="E325" t="str">
        <f>IF('DATA ENTRY'!F177="", "",'DATA ENTRY'!F177)</f>
        <v/>
      </c>
      <c r="F325" t="str">
        <f>IF('DATA ENTRY'!M177="", "",'DATA ENTRY'!M177)</f>
        <v/>
      </c>
    </row>
    <row r="326" spans="1:6">
      <c r="A326" s="144" t="str">
        <f>'DATA ENTRY'!C178</f>
        <v>Group</v>
      </c>
      <c r="B326" s="138" t="str">
        <f>IF('DATA ENTRY'!B$171="","",'DATA ENTRY'!B$171)</f>
        <v>Monday March 28, 2022</v>
      </c>
      <c r="C326" t="str">
        <f>IF('DATA ENTRY'!D178="", "",'DATA ENTRY'!D178)</f>
        <v/>
      </c>
      <c r="D326" t="str">
        <f>IF('DATA ENTRY'!E178="", "",'DATA ENTRY'!E178)</f>
        <v/>
      </c>
      <c r="E326" t="str">
        <f>IF('DATA ENTRY'!F178="", "",'DATA ENTRY'!F178)</f>
        <v/>
      </c>
      <c r="F326" t="str">
        <f>IF('DATA ENTRY'!M178="", "",'DATA ENTRY'!M178)</f>
        <v/>
      </c>
    </row>
    <row r="327" spans="1:6">
      <c r="A327" s="144" t="str">
        <f>'DATA ENTRY'!C179</f>
        <v>LL</v>
      </c>
      <c r="B327" s="138" t="str">
        <f>IF('DATA ENTRY'!B$171="","",'DATA ENTRY'!B$171)</f>
        <v>Monday March 28, 2022</v>
      </c>
      <c r="C327" t="str">
        <f>IF('DATA ENTRY'!D179="", "",'DATA ENTRY'!D179)</f>
        <v/>
      </c>
      <c r="D327" t="str">
        <f>IF('DATA ENTRY'!E179="", "",'DATA ENTRY'!E179)</f>
        <v/>
      </c>
      <c r="E327" t="str">
        <f>IF('DATA ENTRY'!F179="", "",'DATA ENTRY'!F179)</f>
        <v/>
      </c>
      <c r="F327" t="str">
        <f>IF('DATA ENTRY'!M179="", "",'DATA ENTRY'!M179)</f>
        <v/>
      </c>
    </row>
    <row r="328" spans="1:6">
      <c r="A328" s="144" t="str">
        <f>'DATA ENTRY'!C180</f>
        <v>Elective</v>
      </c>
      <c r="B328" s="138" t="str">
        <f>IF('DATA ENTRY'!B$171="","",'DATA ENTRY'!B$171)</f>
        <v>Monday March 28, 2022</v>
      </c>
      <c r="C328" t="str">
        <f>IF('DATA ENTRY'!D180="", "",'DATA ENTRY'!D180)</f>
        <v/>
      </c>
      <c r="D328" t="str">
        <f>IF('DATA ENTRY'!E180="", "",'DATA ENTRY'!E180)</f>
        <v/>
      </c>
      <c r="E328" t="str">
        <f>IF('DATA ENTRY'!F180="", "",'DATA ENTRY'!F180)</f>
        <v/>
      </c>
      <c r="F328" t="str">
        <f>IF('DATA ENTRY'!M180="", "",'DATA ENTRY'!M180)</f>
        <v/>
      </c>
    </row>
    <row r="329" spans="1:6">
      <c r="A329" s="144" t="str">
        <f>'DATA ENTRY'!C181</f>
        <v>Econ</v>
      </c>
      <c r="B329" s="138" t="str">
        <f>IF('DATA ENTRY'!B$171="","",'DATA ENTRY'!B$171)</f>
        <v>Monday March 28, 2022</v>
      </c>
      <c r="C329" t="str">
        <f>IF('DATA ENTRY'!D181="", "",'DATA ENTRY'!D181)</f>
        <v/>
      </c>
      <c r="D329" t="str">
        <f>IF('DATA ENTRY'!E181="", "",'DATA ENTRY'!E181)</f>
        <v/>
      </c>
      <c r="E329" t="str">
        <f>IF('DATA ENTRY'!F181="", "",'DATA ENTRY'!F181)</f>
        <v/>
      </c>
      <c r="F329" t="str">
        <f>IF('DATA ENTRY'!M181="", "",'DATA ENTRY'!M181)</f>
        <v/>
      </c>
    </row>
    <row r="330" spans="1:6">
      <c r="A330" s="144" t="str">
        <f>'DATA ENTRY'!O174</f>
        <v>Math</v>
      </c>
      <c r="B330" s="138" t="str">
        <f>IF('DATA ENTRY'!N$171="","",'DATA ENTRY'!N$171)</f>
        <v>Tuesday, March 29, 2022</v>
      </c>
      <c r="C330" t="str">
        <f>IF('DATA ENTRY'!P174="", "",'DATA ENTRY'!P174)</f>
        <v/>
      </c>
      <c r="D330" t="str">
        <f>IF('DATA ENTRY'!Q174="", "",'DATA ENTRY'!Q174)</f>
        <v/>
      </c>
      <c r="E330" t="str">
        <f>IF('DATA ENTRY'!R174="", "",'DATA ENTRY'!R174)</f>
        <v/>
      </c>
      <c r="F330" t="str">
        <f>IF('DATA ENTRY'!Y174="", "",'DATA ENTRY'!Y174)</f>
        <v/>
      </c>
    </row>
    <row r="331" spans="1:6">
      <c r="A331" s="144" t="str">
        <f>'DATA ENTRY'!O175</f>
        <v>English</v>
      </c>
      <c r="B331" s="138" t="str">
        <f>IF('DATA ENTRY'!N$171="","",'DATA ENTRY'!N$171)</f>
        <v>Tuesday, March 29, 2022</v>
      </c>
      <c r="C331" t="str">
        <f>IF('DATA ENTRY'!P175="", "",'DATA ENTRY'!P175)</f>
        <v/>
      </c>
      <c r="D331" t="str">
        <f>IF('DATA ENTRY'!Q175="", "",'DATA ENTRY'!Q175)</f>
        <v/>
      </c>
      <c r="E331" t="str">
        <f>IF('DATA ENTRY'!R175="", "",'DATA ENTRY'!R175)</f>
        <v/>
      </c>
      <c r="F331" t="str">
        <f>IF('DATA ENTRY'!Y175="", "",'DATA ENTRY'!Y175)</f>
        <v/>
      </c>
    </row>
    <row r="332" spans="1:6">
      <c r="A332" s="144" t="str">
        <f>'DATA ENTRY'!O176</f>
        <v>History</v>
      </c>
      <c r="B332" s="138" t="str">
        <f>IF('DATA ENTRY'!N$171="","",'DATA ENTRY'!N$171)</f>
        <v>Tuesday, March 29, 2022</v>
      </c>
      <c r="C332" t="str">
        <f>IF('DATA ENTRY'!P176="", "",'DATA ENTRY'!P176)</f>
        <v/>
      </c>
      <c r="D332" t="str">
        <f>IF('DATA ENTRY'!Q176="", "",'DATA ENTRY'!Q176)</f>
        <v/>
      </c>
      <c r="E332" t="str">
        <f>IF('DATA ENTRY'!R176="", "",'DATA ENTRY'!R176)</f>
        <v/>
      </c>
      <c r="F332" t="str">
        <f>IF('DATA ENTRY'!Y176="", "",'DATA ENTRY'!Y176)</f>
        <v/>
      </c>
    </row>
    <row r="333" spans="1:6">
      <c r="A333" s="144" t="str">
        <f>'DATA ENTRY'!O177</f>
        <v>Science</v>
      </c>
      <c r="B333" s="138" t="str">
        <f>IF('DATA ENTRY'!N$171="","",'DATA ENTRY'!N$171)</f>
        <v>Tuesday, March 29, 2022</v>
      </c>
      <c r="C333" t="str">
        <f>IF('DATA ENTRY'!P177="", "",'DATA ENTRY'!P177)</f>
        <v/>
      </c>
      <c r="D333" t="str">
        <f>IF('DATA ENTRY'!Q177="", "",'DATA ENTRY'!Q177)</f>
        <v/>
      </c>
      <c r="E333" t="str">
        <f>IF('DATA ENTRY'!R177="", "",'DATA ENTRY'!R177)</f>
        <v/>
      </c>
      <c r="F333" t="str">
        <f>IF('DATA ENTRY'!Y177="", "",'DATA ENTRY'!Y177)</f>
        <v/>
      </c>
    </row>
    <row r="334" spans="1:6">
      <c r="A334" s="144" t="str">
        <f>'DATA ENTRY'!O178</f>
        <v>Group</v>
      </c>
      <c r="B334" s="138" t="str">
        <f>IF('DATA ENTRY'!N$171="","",'DATA ENTRY'!N$171)</f>
        <v>Tuesday, March 29, 2022</v>
      </c>
      <c r="C334" t="str">
        <f>IF('DATA ENTRY'!P178="", "",'DATA ENTRY'!P178)</f>
        <v/>
      </c>
      <c r="D334" t="str">
        <f>IF('DATA ENTRY'!Q178="", "",'DATA ENTRY'!Q178)</f>
        <v/>
      </c>
      <c r="E334" t="str">
        <f>IF('DATA ENTRY'!R178="", "",'DATA ENTRY'!R178)</f>
        <v/>
      </c>
      <c r="F334" t="str">
        <f>IF('DATA ENTRY'!Y178="", "",'DATA ENTRY'!Y178)</f>
        <v/>
      </c>
    </row>
    <row r="335" spans="1:6">
      <c r="A335" s="144">
        <f>'DATA ENTRY'!O179</f>
        <v>0</v>
      </c>
      <c r="B335" s="138" t="str">
        <f>IF('DATA ENTRY'!N$171="","",'DATA ENTRY'!N$171)</f>
        <v>Tuesday, March 29, 2022</v>
      </c>
      <c r="C335" t="str">
        <f>IF('DATA ENTRY'!P179="", "",'DATA ENTRY'!P179)</f>
        <v/>
      </c>
      <c r="D335" t="str">
        <f>IF('DATA ENTRY'!Q179="", "",'DATA ENTRY'!Q179)</f>
        <v/>
      </c>
      <c r="E335" t="str">
        <f>IF('DATA ENTRY'!R179="", "",'DATA ENTRY'!R179)</f>
        <v/>
      </c>
      <c r="F335" t="str">
        <f>IF('DATA ENTRY'!Y179="", "",'DATA ENTRY'!Y179)</f>
        <v/>
      </c>
    </row>
    <row r="336" spans="1:6">
      <c r="A336" s="144">
        <f>'DATA ENTRY'!O180</f>
        <v>0</v>
      </c>
      <c r="B336" s="138" t="str">
        <f>IF('DATA ENTRY'!N$171="","",'DATA ENTRY'!N$171)</f>
        <v>Tuesday, March 29, 2022</v>
      </c>
      <c r="C336" t="str">
        <f>IF('DATA ENTRY'!P180="", "",'DATA ENTRY'!P180)</f>
        <v/>
      </c>
      <c r="D336" t="str">
        <f>IF('DATA ENTRY'!Q180="", "",'DATA ENTRY'!Q180)</f>
        <v/>
      </c>
      <c r="E336" t="str">
        <f>IF('DATA ENTRY'!R180="", "",'DATA ENTRY'!R180)</f>
        <v/>
      </c>
      <c r="F336" t="str">
        <f>IF('DATA ENTRY'!Y180="", "",'DATA ENTRY'!Y180)</f>
        <v/>
      </c>
    </row>
    <row r="337" spans="1:6">
      <c r="A337" s="144">
        <f>'DATA ENTRY'!O181</f>
        <v>0</v>
      </c>
      <c r="B337" s="138" t="str">
        <f>IF('DATA ENTRY'!N$171="","",'DATA ENTRY'!N$171)</f>
        <v>Tuesday, March 29, 2022</v>
      </c>
      <c r="C337" t="str">
        <f>IF('DATA ENTRY'!P181="", "",'DATA ENTRY'!P181)</f>
        <v/>
      </c>
      <c r="D337" t="str">
        <f>IF('DATA ENTRY'!Q181="", "",'DATA ENTRY'!Q181)</f>
        <v/>
      </c>
      <c r="E337" t="str">
        <f>IF('DATA ENTRY'!R181="", "",'DATA ENTRY'!R181)</f>
        <v/>
      </c>
      <c r="F337" t="str">
        <f>IF('DATA ENTRY'!Y181="", "",'DATA ENTRY'!Y181)</f>
        <v/>
      </c>
    </row>
    <row r="338" spans="1:6">
      <c r="A338" s="144" t="str">
        <f>'DATA ENTRY'!AA174</f>
        <v>Math</v>
      </c>
      <c r="B338" s="138" t="str">
        <f>IF('DATA ENTRY'!Z$171="","",'DATA ENTRY'!Z$171)</f>
        <v>Wednesday March 30, 2022</v>
      </c>
      <c r="C338" t="str">
        <f>IF('DATA ENTRY'!AB174="", "",'DATA ENTRY'!AB174)</f>
        <v/>
      </c>
      <c r="D338" t="str">
        <f>IF('DATA ENTRY'!AC174="", "",'DATA ENTRY'!AC174)</f>
        <v/>
      </c>
      <c r="E338" t="str">
        <f>IF('DATA ENTRY'!AD174="", "",'DATA ENTRY'!AD174)</f>
        <v/>
      </c>
      <c r="F338" t="str">
        <f>IF('DATA ENTRY'!AK174="", "",'DATA ENTRY'!AK174)</f>
        <v/>
      </c>
    </row>
    <row r="339" spans="1:6">
      <c r="A339" s="144" t="str">
        <f>'DATA ENTRY'!AA175</f>
        <v>English</v>
      </c>
      <c r="B339" s="138" t="str">
        <f>IF('DATA ENTRY'!Z$171="","",'DATA ENTRY'!Z$171)</f>
        <v>Wednesday March 30, 2022</v>
      </c>
      <c r="C339" t="str">
        <f>IF('DATA ENTRY'!AB175="", "",'DATA ENTRY'!AB175)</f>
        <v/>
      </c>
      <c r="D339" t="str">
        <f>IF('DATA ENTRY'!AC175="", "",'DATA ENTRY'!AC175)</f>
        <v/>
      </c>
      <c r="E339" t="str">
        <f>IF('DATA ENTRY'!AD175="", "",'DATA ENTRY'!AD175)</f>
        <v/>
      </c>
      <c r="F339" t="str">
        <f>IF('DATA ENTRY'!AK175="", "",'DATA ENTRY'!AK175)</f>
        <v/>
      </c>
    </row>
    <row r="340" spans="1:6">
      <c r="A340" s="144" t="str">
        <f>'DATA ENTRY'!AA176</f>
        <v>History</v>
      </c>
      <c r="B340" s="138" t="str">
        <f>IF('DATA ENTRY'!Z$171="","",'DATA ENTRY'!Z$171)</f>
        <v>Wednesday March 30, 2022</v>
      </c>
      <c r="C340" t="str">
        <f>IF('DATA ENTRY'!AB176="", "",'DATA ENTRY'!AB176)</f>
        <v/>
      </c>
      <c r="D340" t="str">
        <f>IF('DATA ENTRY'!AC176="", "",'DATA ENTRY'!AC176)</f>
        <v/>
      </c>
      <c r="E340" t="str">
        <f>IF('DATA ENTRY'!AD176="", "",'DATA ENTRY'!AD176)</f>
        <v/>
      </c>
      <c r="F340" t="str">
        <f>IF('DATA ENTRY'!AK176="", "",'DATA ENTRY'!AK176)</f>
        <v/>
      </c>
    </row>
    <row r="341" spans="1:6">
      <c r="A341" s="144" t="str">
        <f>'DATA ENTRY'!AA177</f>
        <v>Science</v>
      </c>
      <c r="B341" s="138" t="str">
        <f>IF('DATA ENTRY'!Z$171="","",'DATA ENTRY'!Z$171)</f>
        <v>Wednesday March 30, 2022</v>
      </c>
      <c r="C341" t="str">
        <f>IF('DATA ENTRY'!AB177="", "",'DATA ENTRY'!AB177)</f>
        <v/>
      </c>
      <c r="D341" t="str">
        <f>IF('DATA ENTRY'!AC177="", "",'DATA ENTRY'!AC177)</f>
        <v/>
      </c>
      <c r="E341" t="str">
        <f>IF('DATA ENTRY'!AD177="", "",'DATA ENTRY'!AD177)</f>
        <v/>
      </c>
      <c r="F341" t="str">
        <f>IF('DATA ENTRY'!AK177="", "",'DATA ENTRY'!AK177)</f>
        <v/>
      </c>
    </row>
    <row r="342" spans="1:6">
      <c r="A342" s="144" t="str">
        <f>'DATA ENTRY'!AA178</f>
        <v>Group</v>
      </c>
      <c r="B342" s="138" t="str">
        <f>IF('DATA ENTRY'!Z$171="","",'DATA ENTRY'!Z$171)</f>
        <v>Wednesday March 30, 2022</v>
      </c>
      <c r="C342" t="str">
        <f>IF('DATA ENTRY'!AB178="", "",'DATA ENTRY'!AB178)</f>
        <v/>
      </c>
      <c r="D342" t="str">
        <f>IF('DATA ENTRY'!AC178="", "",'DATA ENTRY'!AC178)</f>
        <v/>
      </c>
      <c r="E342" t="str">
        <f>IF('DATA ENTRY'!AD178="", "",'DATA ENTRY'!AD178)</f>
        <v/>
      </c>
      <c r="F342" t="str">
        <f>IF('DATA ENTRY'!AK178="", "",'DATA ENTRY'!AK178)</f>
        <v/>
      </c>
    </row>
    <row r="343" spans="1:6">
      <c r="A343" s="144" t="str">
        <f>'DATA ENTRY'!AA179</f>
        <v>LL</v>
      </c>
      <c r="B343" s="138" t="str">
        <f>IF('DATA ENTRY'!Z$171="","",'DATA ENTRY'!Z$171)</f>
        <v>Wednesday March 30, 2022</v>
      </c>
      <c r="C343" t="str">
        <f>IF('DATA ENTRY'!AB179="", "",'DATA ENTRY'!AB179)</f>
        <v/>
      </c>
      <c r="D343" t="str">
        <f>IF('DATA ENTRY'!AC179="", "",'DATA ENTRY'!AC179)</f>
        <v/>
      </c>
      <c r="E343" t="str">
        <f>IF('DATA ENTRY'!AD179="", "",'DATA ENTRY'!AD179)</f>
        <v/>
      </c>
      <c r="F343" t="str">
        <f>IF('DATA ENTRY'!AK179="", "",'DATA ENTRY'!AK179)</f>
        <v/>
      </c>
    </row>
    <row r="344" spans="1:6">
      <c r="A344" s="144" t="str">
        <f>'DATA ENTRY'!AA180</f>
        <v>Elective</v>
      </c>
      <c r="B344" s="138" t="str">
        <f>IF('DATA ENTRY'!Z$171="","",'DATA ENTRY'!Z$171)</f>
        <v>Wednesday March 30, 2022</v>
      </c>
      <c r="C344" t="str">
        <f>IF('DATA ENTRY'!AB180="", "",'DATA ENTRY'!AB180)</f>
        <v/>
      </c>
      <c r="D344" t="str">
        <f>IF('DATA ENTRY'!AC180="", "",'DATA ENTRY'!AC180)</f>
        <v/>
      </c>
      <c r="E344" t="str">
        <f>IF('DATA ENTRY'!AD180="", "",'DATA ENTRY'!AD180)</f>
        <v/>
      </c>
      <c r="F344" t="str">
        <f>IF('DATA ENTRY'!AK180="", "",'DATA ENTRY'!AK180)</f>
        <v/>
      </c>
    </row>
    <row r="345" spans="1:6">
      <c r="A345" s="144" t="str">
        <f>'DATA ENTRY'!AA181</f>
        <v>Econ</v>
      </c>
      <c r="B345" s="138" t="str">
        <f>IF('DATA ENTRY'!Z$171="","",'DATA ENTRY'!Z$171)</f>
        <v>Wednesday March 30, 2022</v>
      </c>
      <c r="C345" t="str">
        <f>IF('DATA ENTRY'!AB181="", "",'DATA ENTRY'!AB181)</f>
        <v/>
      </c>
      <c r="D345" t="str">
        <f>IF('DATA ENTRY'!AC181="", "",'DATA ENTRY'!AC181)</f>
        <v/>
      </c>
      <c r="E345" t="str">
        <f>IF('DATA ENTRY'!AD181="", "",'DATA ENTRY'!AD181)</f>
        <v/>
      </c>
      <c r="F345" t="str">
        <f>IF('DATA ENTRY'!AK181="", "",'DATA ENTRY'!AK181)</f>
        <v/>
      </c>
    </row>
    <row r="346" spans="1:6">
      <c r="A346" s="144" t="str">
        <f>'DATA ENTRY'!AM174</f>
        <v>Math</v>
      </c>
      <c r="B346" s="138" t="str">
        <f>IF('DATA ENTRY'!AL$171="","",'DATA ENTRY'!AL$171)</f>
        <v>Thursday March 31, 2022</v>
      </c>
      <c r="C346" t="str">
        <f>IF('DATA ENTRY'!AN174="", "",'DATA ENTRY'!AN174)</f>
        <v/>
      </c>
      <c r="D346" t="str">
        <f>IF('DATA ENTRY'!AO174="", "",'DATA ENTRY'!AO174)</f>
        <v/>
      </c>
      <c r="E346" t="str">
        <f>IF('DATA ENTRY'!AP174="", "",'DATA ENTRY'!AP174)</f>
        <v/>
      </c>
      <c r="F346" t="str">
        <f>IF('DATA ENTRY'!AW174="", "",'DATA ENTRY'!AW174)</f>
        <v/>
      </c>
    </row>
    <row r="347" spans="1:6">
      <c r="A347" s="144" t="str">
        <f>'DATA ENTRY'!AM175</f>
        <v>English</v>
      </c>
      <c r="B347" s="138" t="str">
        <f>IF('DATA ENTRY'!AL$171="","",'DATA ENTRY'!AL$171)</f>
        <v>Thursday March 31, 2022</v>
      </c>
      <c r="C347" t="str">
        <f>IF('DATA ENTRY'!AN175="", "",'DATA ENTRY'!AN175)</f>
        <v/>
      </c>
      <c r="D347" t="str">
        <f>IF('DATA ENTRY'!AO175="", "",'DATA ENTRY'!AO175)</f>
        <v/>
      </c>
      <c r="E347" t="str">
        <f>IF('DATA ENTRY'!AP175="", "",'DATA ENTRY'!AP175)</f>
        <v/>
      </c>
      <c r="F347" t="str">
        <f>IF('DATA ENTRY'!AW175="", "",'DATA ENTRY'!AW175)</f>
        <v/>
      </c>
    </row>
    <row r="348" spans="1:6">
      <c r="A348" s="144" t="str">
        <f>'DATA ENTRY'!AM176</f>
        <v>History</v>
      </c>
      <c r="B348" s="138" t="str">
        <f>IF('DATA ENTRY'!AL$171="","",'DATA ENTRY'!AL$171)</f>
        <v>Thursday March 31, 2022</v>
      </c>
      <c r="C348" t="str">
        <f>IF('DATA ENTRY'!AN176="", "",'DATA ENTRY'!AN176)</f>
        <v/>
      </c>
      <c r="D348" t="str">
        <f>IF('DATA ENTRY'!AO176="", "",'DATA ENTRY'!AO176)</f>
        <v/>
      </c>
      <c r="E348" t="str">
        <f>IF('DATA ENTRY'!AP176="", "",'DATA ENTRY'!AP176)</f>
        <v/>
      </c>
      <c r="F348" t="str">
        <f>IF('DATA ENTRY'!AW176="", "",'DATA ENTRY'!AW176)</f>
        <v/>
      </c>
    </row>
    <row r="349" spans="1:6">
      <c r="A349" s="144" t="str">
        <f>'DATA ENTRY'!AM177</f>
        <v>Science</v>
      </c>
      <c r="B349" s="138" t="str">
        <f>IF('DATA ENTRY'!AL$171="","",'DATA ENTRY'!AL$171)</f>
        <v>Thursday March 31, 2022</v>
      </c>
      <c r="C349" t="str">
        <f>IF('DATA ENTRY'!AN177="", "",'DATA ENTRY'!AN177)</f>
        <v/>
      </c>
      <c r="D349" t="str">
        <f>IF('DATA ENTRY'!AO177="", "",'DATA ENTRY'!AO177)</f>
        <v/>
      </c>
      <c r="E349" t="str">
        <f>IF('DATA ENTRY'!AP177="", "",'DATA ENTRY'!AP177)</f>
        <v/>
      </c>
      <c r="F349" t="str">
        <f>IF('DATA ENTRY'!AW177="", "",'DATA ENTRY'!AW177)</f>
        <v/>
      </c>
    </row>
    <row r="350" spans="1:6">
      <c r="A350" s="144" t="str">
        <f>'DATA ENTRY'!AM178</f>
        <v>Group</v>
      </c>
      <c r="B350" s="138" t="str">
        <f>IF('DATA ENTRY'!AL$171="","",'DATA ENTRY'!AL$171)</f>
        <v>Thursday March 31, 2022</v>
      </c>
      <c r="C350" t="str">
        <f>IF('DATA ENTRY'!AN178="", "",'DATA ENTRY'!AN178)</f>
        <v/>
      </c>
      <c r="D350" t="str">
        <f>IF('DATA ENTRY'!AO178="", "",'DATA ENTRY'!AO178)</f>
        <v/>
      </c>
      <c r="E350" t="str">
        <f>IF('DATA ENTRY'!AP178="", "",'DATA ENTRY'!AP178)</f>
        <v/>
      </c>
      <c r="F350" t="str">
        <f>IF('DATA ENTRY'!AW178="", "",'DATA ENTRY'!AW178)</f>
        <v/>
      </c>
    </row>
    <row r="351" spans="1:6">
      <c r="A351" s="144" t="str">
        <f>'DATA ENTRY'!AM179</f>
        <v>LL</v>
      </c>
      <c r="B351" s="138" t="str">
        <f>IF('DATA ENTRY'!AL$171="","",'DATA ENTRY'!AL$171)</f>
        <v>Thursday March 31, 2022</v>
      </c>
      <c r="C351" t="str">
        <f>IF('DATA ENTRY'!AN179="", "",'DATA ENTRY'!AN179)</f>
        <v/>
      </c>
      <c r="D351" t="str">
        <f>IF('DATA ENTRY'!AO179="", "",'DATA ENTRY'!AO179)</f>
        <v/>
      </c>
      <c r="E351" t="str">
        <f>IF('DATA ENTRY'!AP179="", "",'DATA ENTRY'!AP179)</f>
        <v/>
      </c>
      <c r="F351" t="str">
        <f>IF('DATA ENTRY'!AW179="", "",'DATA ENTRY'!AW179)</f>
        <v/>
      </c>
    </row>
    <row r="352" spans="1:6">
      <c r="A352" s="144" t="str">
        <f>'DATA ENTRY'!AM180</f>
        <v>Elective</v>
      </c>
      <c r="B352" s="138" t="str">
        <f>IF('DATA ENTRY'!AL$171="","",'DATA ENTRY'!AL$171)</f>
        <v>Thursday March 31, 2022</v>
      </c>
      <c r="C352" t="str">
        <f>IF('DATA ENTRY'!AN180="", "",'DATA ENTRY'!AN180)</f>
        <v/>
      </c>
      <c r="D352" t="str">
        <f>IF('DATA ENTRY'!AO180="", "",'DATA ENTRY'!AO180)</f>
        <v/>
      </c>
      <c r="E352" t="str">
        <f>IF('DATA ENTRY'!AP180="", "",'DATA ENTRY'!AP180)</f>
        <v/>
      </c>
      <c r="F352" t="str">
        <f>IF('DATA ENTRY'!AW180="", "",'DATA ENTRY'!AW180)</f>
        <v/>
      </c>
    </row>
    <row r="353" spans="1:6">
      <c r="A353" s="144" t="str">
        <f>'DATA ENTRY'!AM181</f>
        <v>Econ</v>
      </c>
      <c r="B353" s="138" t="str">
        <f>IF('DATA ENTRY'!AL$171="","",'DATA ENTRY'!AL$171)</f>
        <v>Thursday March 31, 2022</v>
      </c>
      <c r="C353" t="str">
        <f>IF('DATA ENTRY'!AN181="", "",'DATA ENTRY'!AN181)</f>
        <v/>
      </c>
      <c r="D353" t="str">
        <f>IF('DATA ENTRY'!AO181="", "",'DATA ENTRY'!AO181)</f>
        <v/>
      </c>
      <c r="E353" t="str">
        <f>IF('DATA ENTRY'!AP181="", "",'DATA ENTRY'!AP181)</f>
        <v/>
      </c>
      <c r="F353" t="str">
        <f>IF('DATA ENTRY'!AW181="", "",'DATA ENTRY'!AW181)</f>
        <v/>
      </c>
    </row>
    <row r="354" spans="1:6">
      <c r="A354" s="144" t="str">
        <f>'DATA ENTRY'!AY174</f>
        <v>Math</v>
      </c>
      <c r="B354" s="138" t="str">
        <f>IF('DATA ENTRY'!AX$171="","",'DATA ENTRY'!AX$171)</f>
        <v>Friday, April 1, 2022</v>
      </c>
      <c r="C354" t="str">
        <f>IF('DATA ENTRY'!AZ174="", "",'DATA ENTRY'!AZ174)</f>
        <v/>
      </c>
      <c r="D354" t="str">
        <f>IF('DATA ENTRY'!BA174="", "",'DATA ENTRY'!BA174)</f>
        <v/>
      </c>
      <c r="E354" t="str">
        <f>IF('DATA ENTRY'!BB174="", "",'DATA ENTRY'!BB174)</f>
        <v/>
      </c>
      <c r="F354" t="str">
        <f>IF('DATA ENTRY'!BI174="", "",'DATA ENTRY'!BI174)</f>
        <v/>
      </c>
    </row>
    <row r="355" spans="1:6">
      <c r="A355" s="144" t="str">
        <f>'DATA ENTRY'!AY175</f>
        <v>English</v>
      </c>
      <c r="B355" s="138" t="str">
        <f>IF('DATA ENTRY'!AX$171="","",'DATA ENTRY'!AX$171)</f>
        <v>Friday, April 1, 2022</v>
      </c>
      <c r="C355" t="str">
        <f>IF('DATA ENTRY'!AZ175="", "",'DATA ENTRY'!AZ175)</f>
        <v/>
      </c>
      <c r="D355" t="str">
        <f>IF('DATA ENTRY'!BA175="", "",'DATA ENTRY'!BA175)</f>
        <v/>
      </c>
      <c r="E355" t="str">
        <f>IF('DATA ENTRY'!BB175="", "",'DATA ENTRY'!BB175)</f>
        <v/>
      </c>
      <c r="F355" t="str">
        <f>IF('DATA ENTRY'!BI175="", "",'DATA ENTRY'!BI175)</f>
        <v/>
      </c>
    </row>
    <row r="356" spans="1:6">
      <c r="A356" s="144" t="str">
        <f>'DATA ENTRY'!AY176</f>
        <v>History</v>
      </c>
      <c r="B356" s="138" t="str">
        <f>IF('DATA ENTRY'!AX$171="","",'DATA ENTRY'!AX$171)</f>
        <v>Friday, April 1, 2022</v>
      </c>
      <c r="C356" t="str">
        <f>IF('DATA ENTRY'!AZ176="", "",'DATA ENTRY'!AZ176)</f>
        <v/>
      </c>
      <c r="D356" t="str">
        <f>IF('DATA ENTRY'!BA176="", "",'DATA ENTRY'!BA176)</f>
        <v/>
      </c>
      <c r="E356" t="str">
        <f>IF('DATA ENTRY'!BB176="", "",'DATA ENTRY'!BB176)</f>
        <v/>
      </c>
      <c r="F356" t="str">
        <f>IF('DATA ENTRY'!BI176="", "",'DATA ENTRY'!BI176)</f>
        <v/>
      </c>
    </row>
    <row r="357" spans="1:6">
      <c r="A357" s="144" t="str">
        <f>'DATA ENTRY'!AY177</f>
        <v>Science</v>
      </c>
      <c r="B357" s="138" t="str">
        <f>IF('DATA ENTRY'!AX$171="","",'DATA ENTRY'!AX$171)</f>
        <v>Friday, April 1, 2022</v>
      </c>
      <c r="C357" t="str">
        <f>IF('DATA ENTRY'!AZ177="", "",'DATA ENTRY'!AZ177)</f>
        <v/>
      </c>
      <c r="D357" t="str">
        <f>IF('DATA ENTRY'!BA177="", "",'DATA ENTRY'!BA177)</f>
        <v/>
      </c>
      <c r="E357" t="str">
        <f>IF('DATA ENTRY'!BB177="", "",'DATA ENTRY'!BB177)</f>
        <v/>
      </c>
      <c r="F357" t="str">
        <f>IF('DATA ENTRY'!BI177="", "",'DATA ENTRY'!BI177)</f>
        <v/>
      </c>
    </row>
    <row r="358" spans="1:6">
      <c r="A358" s="144" t="str">
        <f>'DATA ENTRY'!AY178</f>
        <v>Group</v>
      </c>
      <c r="B358" s="138" t="str">
        <f>IF('DATA ENTRY'!AX$171="","",'DATA ENTRY'!AX$171)</f>
        <v>Friday, April 1, 2022</v>
      </c>
      <c r="C358" t="str">
        <f>IF('DATA ENTRY'!AZ178="", "",'DATA ENTRY'!AZ178)</f>
        <v/>
      </c>
      <c r="D358" t="str">
        <f>IF('DATA ENTRY'!BA178="", "",'DATA ENTRY'!BA178)</f>
        <v/>
      </c>
      <c r="E358" t="str">
        <f>IF('DATA ENTRY'!BB178="", "",'DATA ENTRY'!BB178)</f>
        <v/>
      </c>
      <c r="F358" t="str">
        <f>IF('DATA ENTRY'!BI178="", "",'DATA ENTRY'!BI178)</f>
        <v/>
      </c>
    </row>
    <row r="359" spans="1:6">
      <c r="A359" s="144">
        <f>'DATA ENTRY'!AY179</f>
        <v>0</v>
      </c>
      <c r="B359" s="138" t="str">
        <f>IF('DATA ENTRY'!AX$171="","",'DATA ENTRY'!AX$171)</f>
        <v>Friday, April 1, 2022</v>
      </c>
      <c r="C359" t="str">
        <f>IF('DATA ENTRY'!AZ179="", "",'DATA ENTRY'!AZ179)</f>
        <v/>
      </c>
      <c r="D359" t="str">
        <f>IF('DATA ENTRY'!BA179="", "",'DATA ENTRY'!BA179)</f>
        <v/>
      </c>
      <c r="E359" t="str">
        <f>IF('DATA ENTRY'!BB179="", "",'DATA ENTRY'!BB179)</f>
        <v/>
      </c>
      <c r="F359" t="str">
        <f>IF('DATA ENTRY'!BI179="", "",'DATA ENTRY'!BI179)</f>
        <v>EARLY RELEASE</v>
      </c>
    </row>
    <row r="360" spans="1:6">
      <c r="A360" s="144">
        <f>'DATA ENTRY'!AY180</f>
        <v>0</v>
      </c>
      <c r="B360" s="138" t="str">
        <f>IF('DATA ENTRY'!AX$171="","",'DATA ENTRY'!AX$171)</f>
        <v>Friday, April 1, 2022</v>
      </c>
      <c r="C360" t="str">
        <f>IF('DATA ENTRY'!AZ180="", "",'DATA ENTRY'!AZ180)</f>
        <v/>
      </c>
      <c r="D360" t="str">
        <f>IF('DATA ENTRY'!BA180="", "",'DATA ENTRY'!BA180)</f>
        <v/>
      </c>
      <c r="E360" t="str">
        <f>IF('DATA ENTRY'!BB180="", "",'DATA ENTRY'!BB180)</f>
        <v/>
      </c>
      <c r="F360" t="str">
        <f>IF('DATA ENTRY'!BI180="", "",'DATA ENTRY'!BI180)</f>
        <v/>
      </c>
    </row>
    <row r="361" spans="1:6">
      <c r="A361" s="144">
        <f>'DATA ENTRY'!AY181</f>
        <v>0</v>
      </c>
      <c r="B361" s="138" t="str">
        <f>IF('DATA ENTRY'!AX$171="","",'DATA ENTRY'!AX$171)</f>
        <v>Friday, April 1, 2022</v>
      </c>
      <c r="C361" t="str">
        <f>IF('DATA ENTRY'!AZ181="", "",'DATA ENTRY'!AZ181)</f>
        <v/>
      </c>
      <c r="D361" t="str">
        <f>IF('DATA ENTRY'!BA181="", "",'DATA ENTRY'!BA181)</f>
        <v/>
      </c>
      <c r="E361" t="str">
        <f>IF('DATA ENTRY'!BB181="", "",'DATA ENTRY'!BB181)</f>
        <v/>
      </c>
      <c r="F361" t="str">
        <f>IF('DATA ENTRY'!BI181="", "",'DATA ENTRY'!BI181)</f>
        <v/>
      </c>
    </row>
    <row r="362" spans="1:6">
      <c r="A362" s="144" t="str">
        <f>'DATA ENTRY'!C195</f>
        <v>Math</v>
      </c>
      <c r="B362" s="138" t="str">
        <f>IF('DATA ENTRY'!B$192="","",'DATA ENTRY'!B$192)</f>
        <v/>
      </c>
      <c r="C362" t="str">
        <f>IF('DATA ENTRY'!D195="", "",'DATA ENTRY'!D195)</f>
        <v/>
      </c>
      <c r="D362" t="str">
        <f>IF('DATA ENTRY'!E195="", "",'DATA ENTRY'!E195)</f>
        <v/>
      </c>
      <c r="E362" t="str">
        <f>IF('DATA ENTRY'!F195="", "",'DATA ENTRY'!F195)</f>
        <v/>
      </c>
      <c r="F362" t="str">
        <f>IF('DATA ENTRY'!M195="", "",'DATA ENTRY'!M195)</f>
        <v>This is Quarter 4</v>
      </c>
    </row>
    <row r="363" spans="1:6">
      <c r="A363" s="144" t="str">
        <f>'DATA ENTRY'!C196</f>
        <v>English</v>
      </c>
      <c r="B363" s="138" t="str">
        <f>IF('DATA ENTRY'!B$192="","",'DATA ENTRY'!B$192)</f>
        <v/>
      </c>
      <c r="C363" t="str">
        <f>IF('DATA ENTRY'!D196="", "",'DATA ENTRY'!D196)</f>
        <v/>
      </c>
      <c r="D363" t="str">
        <f>IF('DATA ENTRY'!E196="", "",'DATA ENTRY'!E196)</f>
        <v/>
      </c>
      <c r="E363" t="str">
        <f>IF('DATA ENTRY'!F196="", "",'DATA ENTRY'!F196)</f>
        <v/>
      </c>
      <c r="F363" t="str">
        <f>IF('DATA ENTRY'!M196="", "",'DATA ENTRY'!M196)</f>
        <v/>
      </c>
    </row>
    <row r="364" spans="1:6">
      <c r="A364" s="144" t="str">
        <f>'DATA ENTRY'!C197</f>
        <v>History</v>
      </c>
      <c r="B364" s="138" t="str">
        <f>IF('DATA ENTRY'!B$192="","",'DATA ENTRY'!B$192)</f>
        <v/>
      </c>
      <c r="C364" t="str">
        <f>IF('DATA ENTRY'!D197="", "",'DATA ENTRY'!D197)</f>
        <v/>
      </c>
      <c r="D364" t="str">
        <f>IF('DATA ENTRY'!E197="", "",'DATA ENTRY'!E197)</f>
        <v/>
      </c>
      <c r="E364" t="str">
        <f>IF('DATA ENTRY'!F197="", "",'DATA ENTRY'!F197)</f>
        <v/>
      </c>
      <c r="F364" t="str">
        <f>IF('DATA ENTRY'!M197="", "",'DATA ENTRY'!M197)</f>
        <v/>
      </c>
    </row>
    <row r="365" spans="1:6">
      <c r="A365" s="144" t="str">
        <f>'DATA ENTRY'!C198</f>
        <v>Science</v>
      </c>
      <c r="B365" s="138" t="str">
        <f>IF('DATA ENTRY'!B$192="","",'DATA ENTRY'!B$192)</f>
        <v/>
      </c>
      <c r="C365" t="str">
        <f>IF('DATA ENTRY'!D198="", "",'DATA ENTRY'!D198)</f>
        <v/>
      </c>
      <c r="D365" t="str">
        <f>IF('DATA ENTRY'!E198="", "",'DATA ENTRY'!E198)</f>
        <v/>
      </c>
      <c r="E365" t="str">
        <f>IF('DATA ENTRY'!F198="", "",'DATA ENTRY'!F198)</f>
        <v/>
      </c>
      <c r="F365" t="str">
        <f>IF('DATA ENTRY'!M198="", "",'DATA ENTRY'!M198)</f>
        <v/>
      </c>
    </row>
    <row r="366" spans="1:6">
      <c r="A366" s="144" t="str">
        <f>'DATA ENTRY'!C199</f>
        <v>Group</v>
      </c>
      <c r="B366" s="138" t="str">
        <f>IF('DATA ENTRY'!B$192="","",'DATA ENTRY'!B$192)</f>
        <v/>
      </c>
      <c r="C366" t="str">
        <f>IF('DATA ENTRY'!D199="", "",'DATA ENTRY'!D199)</f>
        <v/>
      </c>
      <c r="D366" t="str">
        <f>IF('DATA ENTRY'!E199="", "",'DATA ENTRY'!E199)</f>
        <v/>
      </c>
      <c r="E366" t="str">
        <f>IF('DATA ENTRY'!F199="", "",'DATA ENTRY'!F199)</f>
        <v/>
      </c>
      <c r="F366" t="str">
        <f>IF('DATA ENTRY'!M199="", "",'DATA ENTRY'!M199)</f>
        <v/>
      </c>
    </row>
    <row r="367" spans="1:6">
      <c r="A367" s="144" t="str">
        <f>'DATA ENTRY'!C200</f>
        <v>LL</v>
      </c>
      <c r="B367" s="138" t="str">
        <f>IF('DATA ENTRY'!B$192="","",'DATA ENTRY'!B$192)</f>
        <v/>
      </c>
      <c r="C367" t="str">
        <f>IF('DATA ENTRY'!D200="", "",'DATA ENTRY'!D200)</f>
        <v/>
      </c>
      <c r="D367" t="str">
        <f>IF('DATA ENTRY'!E200="", "",'DATA ENTRY'!E200)</f>
        <v/>
      </c>
      <c r="E367" t="str">
        <f>IF('DATA ENTRY'!F200="", "",'DATA ENTRY'!F200)</f>
        <v/>
      </c>
      <c r="F367" t="str">
        <f>IF('DATA ENTRY'!M200="", "",'DATA ENTRY'!M200)</f>
        <v/>
      </c>
    </row>
    <row r="368" spans="1:6">
      <c r="A368" s="144" t="str">
        <f>'DATA ENTRY'!C201</f>
        <v>Elective</v>
      </c>
      <c r="B368" s="138" t="str">
        <f>IF('DATA ENTRY'!B$192="","",'DATA ENTRY'!B$192)</f>
        <v/>
      </c>
      <c r="C368" t="str">
        <f>IF('DATA ENTRY'!D201="", "",'DATA ENTRY'!D201)</f>
        <v/>
      </c>
      <c r="D368" t="str">
        <f>IF('DATA ENTRY'!E201="", "",'DATA ENTRY'!E201)</f>
        <v/>
      </c>
      <c r="E368" t="str">
        <f>IF('DATA ENTRY'!F201="", "",'DATA ENTRY'!F201)</f>
        <v/>
      </c>
      <c r="F368" t="str">
        <f>IF('DATA ENTRY'!M201="", "",'DATA ENTRY'!M201)</f>
        <v/>
      </c>
    </row>
    <row r="369" spans="1:6">
      <c r="A369" s="144" t="str">
        <f>'DATA ENTRY'!C202</f>
        <v>Econ</v>
      </c>
      <c r="B369" s="138" t="str">
        <f>IF('DATA ENTRY'!B$192="","",'DATA ENTRY'!B$192)</f>
        <v/>
      </c>
      <c r="C369" t="str">
        <f>IF('DATA ENTRY'!D202="", "",'DATA ENTRY'!D202)</f>
        <v/>
      </c>
      <c r="D369" t="str">
        <f>IF('DATA ENTRY'!E202="", "",'DATA ENTRY'!E202)</f>
        <v/>
      </c>
      <c r="E369" t="str">
        <f>IF('DATA ENTRY'!F202="", "",'DATA ENTRY'!F202)</f>
        <v/>
      </c>
      <c r="F369" t="str">
        <f>IF('DATA ENTRY'!M202="", "",'DATA ENTRY'!M202)</f>
        <v/>
      </c>
    </row>
    <row r="370" spans="1:6">
      <c r="A370" s="144" t="str">
        <f>'DATA ENTRY'!O195</f>
        <v>Math</v>
      </c>
      <c r="B370" s="138" t="str">
        <f>IF('DATA ENTRY'!N$192="","",'DATA ENTRY'!N$192)</f>
        <v/>
      </c>
      <c r="C370" t="str">
        <f>IF('DATA ENTRY'!P195="", "",'DATA ENTRY'!P195)</f>
        <v/>
      </c>
      <c r="D370" t="str">
        <f>IF('DATA ENTRY'!Q195="", "",'DATA ENTRY'!Q195)</f>
        <v/>
      </c>
      <c r="E370" t="str">
        <f>IF('DATA ENTRY'!R195="", "",'DATA ENTRY'!R195)</f>
        <v/>
      </c>
      <c r="F370" t="str">
        <f>IF('DATA ENTRY'!Y195="", "",'DATA ENTRY'!Y195)</f>
        <v/>
      </c>
    </row>
    <row r="371" spans="1:6">
      <c r="A371" s="144" t="str">
        <f>'DATA ENTRY'!O196</f>
        <v>English</v>
      </c>
      <c r="B371" s="138" t="str">
        <f>IF('DATA ENTRY'!N$192="","",'DATA ENTRY'!N$192)</f>
        <v/>
      </c>
      <c r="C371" t="str">
        <f>IF('DATA ENTRY'!P196="", "",'DATA ENTRY'!P196)</f>
        <v/>
      </c>
      <c r="D371" t="str">
        <f>IF('DATA ENTRY'!Q196="", "",'DATA ENTRY'!Q196)</f>
        <v/>
      </c>
      <c r="E371" t="str">
        <f>IF('DATA ENTRY'!R196="", "",'DATA ENTRY'!R196)</f>
        <v/>
      </c>
      <c r="F371" t="str">
        <f>IF('DATA ENTRY'!Y196="", "",'DATA ENTRY'!Y196)</f>
        <v/>
      </c>
    </row>
    <row r="372" spans="1:6">
      <c r="A372" s="144" t="str">
        <f>'DATA ENTRY'!O197</f>
        <v>History</v>
      </c>
      <c r="B372" s="138" t="str">
        <f>IF('DATA ENTRY'!N$192="","",'DATA ENTRY'!N$192)</f>
        <v/>
      </c>
      <c r="C372" t="str">
        <f>IF('DATA ENTRY'!P197="", "",'DATA ENTRY'!P197)</f>
        <v/>
      </c>
      <c r="D372" t="str">
        <f>IF('DATA ENTRY'!Q197="", "",'DATA ENTRY'!Q197)</f>
        <v/>
      </c>
      <c r="E372" t="str">
        <f>IF('DATA ENTRY'!R197="", "",'DATA ENTRY'!R197)</f>
        <v/>
      </c>
      <c r="F372" t="str">
        <f>IF('DATA ENTRY'!Y197="", "",'DATA ENTRY'!Y197)</f>
        <v/>
      </c>
    </row>
    <row r="373" spans="1:6">
      <c r="A373" s="144" t="str">
        <f>'DATA ENTRY'!O198</f>
        <v>Science</v>
      </c>
      <c r="B373" s="138" t="str">
        <f>IF('DATA ENTRY'!N$192="","",'DATA ENTRY'!N$192)</f>
        <v/>
      </c>
      <c r="C373" t="str">
        <f>IF('DATA ENTRY'!P198="", "",'DATA ENTRY'!P198)</f>
        <v/>
      </c>
      <c r="D373" t="str">
        <f>IF('DATA ENTRY'!Q198="", "",'DATA ENTRY'!Q198)</f>
        <v/>
      </c>
      <c r="E373" t="str">
        <f>IF('DATA ENTRY'!R198="", "",'DATA ENTRY'!R198)</f>
        <v/>
      </c>
      <c r="F373" t="str">
        <f>IF('DATA ENTRY'!Y198="", "",'DATA ENTRY'!Y198)</f>
        <v/>
      </c>
    </row>
    <row r="374" spans="1:6">
      <c r="A374" s="144" t="str">
        <f>'DATA ENTRY'!O199</f>
        <v>Group</v>
      </c>
      <c r="B374" s="138" t="str">
        <f>IF('DATA ENTRY'!N$192="","",'DATA ENTRY'!N$192)</f>
        <v/>
      </c>
      <c r="C374" t="str">
        <f>IF('DATA ENTRY'!P199="", "",'DATA ENTRY'!P199)</f>
        <v/>
      </c>
      <c r="D374" t="str">
        <f>IF('DATA ENTRY'!Q199="", "",'DATA ENTRY'!Q199)</f>
        <v/>
      </c>
      <c r="E374" t="str">
        <f>IF('DATA ENTRY'!R199="", "",'DATA ENTRY'!R199)</f>
        <v/>
      </c>
      <c r="F374" t="str">
        <f>IF('DATA ENTRY'!Y199="", "",'DATA ENTRY'!Y199)</f>
        <v/>
      </c>
    </row>
    <row r="375" spans="1:6">
      <c r="A375" s="144">
        <f>'DATA ENTRY'!O200</f>
        <v>0</v>
      </c>
      <c r="B375" s="138" t="str">
        <f>IF('DATA ENTRY'!N$192="","",'DATA ENTRY'!N$192)</f>
        <v/>
      </c>
      <c r="C375" t="str">
        <f>IF('DATA ENTRY'!P200="", "",'DATA ENTRY'!P200)</f>
        <v/>
      </c>
      <c r="D375" t="str">
        <f>IF('DATA ENTRY'!Q200="", "",'DATA ENTRY'!Q200)</f>
        <v/>
      </c>
      <c r="E375" t="str">
        <f>IF('DATA ENTRY'!R200="", "",'DATA ENTRY'!R200)</f>
        <v/>
      </c>
      <c r="F375" t="str">
        <f>IF('DATA ENTRY'!Y200="", "",'DATA ENTRY'!Y200)</f>
        <v/>
      </c>
    </row>
    <row r="376" spans="1:6">
      <c r="A376" s="144">
        <f>'DATA ENTRY'!O201</f>
        <v>0</v>
      </c>
      <c r="B376" s="138" t="str">
        <f>IF('DATA ENTRY'!N$192="","",'DATA ENTRY'!N$192)</f>
        <v/>
      </c>
      <c r="C376" t="str">
        <f>IF('DATA ENTRY'!P201="", "",'DATA ENTRY'!P201)</f>
        <v/>
      </c>
      <c r="D376" t="str">
        <f>IF('DATA ENTRY'!Q201="", "",'DATA ENTRY'!Q201)</f>
        <v/>
      </c>
      <c r="E376" t="str">
        <f>IF('DATA ENTRY'!R201="", "",'DATA ENTRY'!R201)</f>
        <v/>
      </c>
      <c r="F376" t="str">
        <f>IF('DATA ENTRY'!Y201="", "",'DATA ENTRY'!Y201)</f>
        <v/>
      </c>
    </row>
    <row r="377" spans="1:6">
      <c r="A377" s="144">
        <f>'DATA ENTRY'!O202</f>
        <v>0</v>
      </c>
      <c r="B377" s="138" t="str">
        <f>IF('DATA ENTRY'!N$192="","",'DATA ENTRY'!N$192)</f>
        <v/>
      </c>
      <c r="C377" t="str">
        <f>IF('DATA ENTRY'!P202="", "",'DATA ENTRY'!P202)</f>
        <v/>
      </c>
      <c r="D377" t="str">
        <f>IF('DATA ENTRY'!Q202="", "",'DATA ENTRY'!Q202)</f>
        <v/>
      </c>
      <c r="E377" t="str">
        <f>IF('DATA ENTRY'!R202="", "",'DATA ENTRY'!R202)</f>
        <v/>
      </c>
      <c r="F377" t="str">
        <f>IF('DATA ENTRY'!Y202="", "",'DATA ENTRY'!Y202)</f>
        <v/>
      </c>
    </row>
    <row r="378" spans="1:6">
      <c r="A378" s="144" t="str">
        <f>'DATA ENTRY'!AA195</f>
        <v>Math</v>
      </c>
      <c r="B378" s="138" t="str">
        <f>IF('DATA ENTRY'!Z$192="","",'DATA ENTRY'!Z$192)</f>
        <v/>
      </c>
      <c r="C378" t="str">
        <f>IF('DATA ENTRY'!AB195="", "",'DATA ENTRY'!AB195)</f>
        <v/>
      </c>
      <c r="D378" t="str">
        <f>IF('DATA ENTRY'!AC195="", "",'DATA ENTRY'!AC195)</f>
        <v/>
      </c>
      <c r="E378" t="str">
        <f>IF('DATA ENTRY'!AD195="", "",'DATA ENTRY'!AD195)</f>
        <v/>
      </c>
      <c r="F378" t="str">
        <f>IF('DATA ENTRY'!AK195="", "",'DATA ENTRY'!AK195)</f>
        <v/>
      </c>
    </row>
    <row r="379" spans="1:6">
      <c r="A379" s="144" t="str">
        <f>'DATA ENTRY'!AA196</f>
        <v>English</v>
      </c>
      <c r="B379" s="138" t="str">
        <f>IF('DATA ENTRY'!Z$192="","",'DATA ENTRY'!Z$192)</f>
        <v/>
      </c>
      <c r="C379" t="str">
        <f>IF('DATA ENTRY'!AB196="", "",'DATA ENTRY'!AB196)</f>
        <v/>
      </c>
      <c r="D379" t="str">
        <f>IF('DATA ENTRY'!AC196="", "",'DATA ENTRY'!AC196)</f>
        <v/>
      </c>
      <c r="E379" t="str">
        <f>IF('DATA ENTRY'!AD196="", "",'DATA ENTRY'!AD196)</f>
        <v/>
      </c>
      <c r="F379" t="str">
        <f>IF('DATA ENTRY'!AK196="", "",'DATA ENTRY'!AK196)</f>
        <v/>
      </c>
    </row>
    <row r="380" spans="1:6">
      <c r="A380" s="144" t="str">
        <f>'DATA ENTRY'!AA197</f>
        <v>History</v>
      </c>
      <c r="B380" s="138" t="str">
        <f>IF('DATA ENTRY'!Z$192="","",'DATA ENTRY'!Z$192)</f>
        <v/>
      </c>
      <c r="C380" t="str">
        <f>IF('DATA ENTRY'!AB197="", "",'DATA ENTRY'!AB197)</f>
        <v/>
      </c>
      <c r="D380" t="str">
        <f>IF('DATA ENTRY'!AC197="", "",'DATA ENTRY'!AC197)</f>
        <v/>
      </c>
      <c r="E380" t="str">
        <f>IF('DATA ENTRY'!AD197="", "",'DATA ENTRY'!AD197)</f>
        <v/>
      </c>
      <c r="F380" t="str">
        <f>IF('DATA ENTRY'!AK197="", "",'DATA ENTRY'!AK197)</f>
        <v/>
      </c>
    </row>
    <row r="381" spans="1:6">
      <c r="A381" s="144" t="str">
        <f>'DATA ENTRY'!AA198</f>
        <v>Science</v>
      </c>
      <c r="B381" s="138" t="str">
        <f>IF('DATA ENTRY'!Z$192="","",'DATA ENTRY'!Z$192)</f>
        <v/>
      </c>
      <c r="C381" t="str">
        <f>IF('DATA ENTRY'!AB198="", "",'DATA ENTRY'!AB198)</f>
        <v/>
      </c>
      <c r="D381" t="str">
        <f>IF('DATA ENTRY'!AC198="", "",'DATA ENTRY'!AC198)</f>
        <v/>
      </c>
      <c r="E381" t="str">
        <f>IF('DATA ENTRY'!AD198="", "",'DATA ENTRY'!AD198)</f>
        <v/>
      </c>
      <c r="F381" t="str">
        <f>IF('DATA ENTRY'!AK198="", "",'DATA ENTRY'!AK198)</f>
        <v/>
      </c>
    </row>
    <row r="382" spans="1:6">
      <c r="A382" s="144" t="str">
        <f>'DATA ENTRY'!AA199</f>
        <v>Group</v>
      </c>
      <c r="B382" s="138" t="str">
        <f>IF('DATA ENTRY'!Z$192="","",'DATA ENTRY'!Z$192)</f>
        <v/>
      </c>
      <c r="C382" t="str">
        <f>IF('DATA ENTRY'!AB199="", "",'DATA ENTRY'!AB199)</f>
        <v/>
      </c>
      <c r="D382" t="str">
        <f>IF('DATA ENTRY'!AC199="", "",'DATA ENTRY'!AC199)</f>
        <v/>
      </c>
      <c r="E382" t="str">
        <f>IF('DATA ENTRY'!AD199="", "",'DATA ENTRY'!AD199)</f>
        <v/>
      </c>
      <c r="F382" t="str">
        <f>IF('DATA ENTRY'!AK199="", "",'DATA ENTRY'!AK199)</f>
        <v/>
      </c>
    </row>
    <row r="383" spans="1:6">
      <c r="A383" s="144" t="str">
        <f>'DATA ENTRY'!AA200</f>
        <v>LL</v>
      </c>
      <c r="B383" s="138" t="str">
        <f>IF('DATA ENTRY'!Z$192="","",'DATA ENTRY'!Z$192)</f>
        <v/>
      </c>
      <c r="C383" t="str">
        <f>IF('DATA ENTRY'!AB200="", "",'DATA ENTRY'!AB200)</f>
        <v/>
      </c>
      <c r="D383" t="str">
        <f>IF('DATA ENTRY'!AC200="", "",'DATA ENTRY'!AC200)</f>
        <v/>
      </c>
      <c r="E383" t="str">
        <f>IF('DATA ENTRY'!AD200="", "",'DATA ENTRY'!AD200)</f>
        <v/>
      </c>
      <c r="F383" t="str">
        <f>IF('DATA ENTRY'!AK200="", "",'DATA ENTRY'!AK200)</f>
        <v/>
      </c>
    </row>
    <row r="384" spans="1:6">
      <c r="A384" s="144" t="str">
        <f>'DATA ENTRY'!AA201</f>
        <v>Elective</v>
      </c>
      <c r="B384" s="138" t="str">
        <f>IF('DATA ENTRY'!Z$192="","",'DATA ENTRY'!Z$192)</f>
        <v/>
      </c>
      <c r="C384" t="str">
        <f>IF('DATA ENTRY'!AB201="", "",'DATA ENTRY'!AB201)</f>
        <v/>
      </c>
      <c r="D384" t="str">
        <f>IF('DATA ENTRY'!AC201="", "",'DATA ENTRY'!AC201)</f>
        <v/>
      </c>
      <c r="E384" t="str">
        <f>IF('DATA ENTRY'!AD201="", "",'DATA ENTRY'!AD201)</f>
        <v/>
      </c>
      <c r="F384" t="str">
        <f>IF('DATA ENTRY'!AK201="", "",'DATA ENTRY'!AK201)</f>
        <v/>
      </c>
    </row>
    <row r="385" spans="1:6">
      <c r="A385" s="144" t="str">
        <f>'DATA ENTRY'!AA202</f>
        <v>Econ</v>
      </c>
      <c r="B385" s="138" t="str">
        <f>IF('DATA ENTRY'!Z$192="","",'DATA ENTRY'!Z$192)</f>
        <v/>
      </c>
      <c r="C385" t="str">
        <f>IF('DATA ENTRY'!AB202="", "",'DATA ENTRY'!AB202)</f>
        <v/>
      </c>
      <c r="D385" t="str">
        <f>IF('DATA ENTRY'!AC202="", "",'DATA ENTRY'!AC202)</f>
        <v/>
      </c>
      <c r="E385" t="str">
        <f>IF('DATA ENTRY'!AD202="", "",'DATA ENTRY'!AD202)</f>
        <v/>
      </c>
      <c r="F385" t="str">
        <f>IF('DATA ENTRY'!AK202="", "",'DATA ENTRY'!AK202)</f>
        <v/>
      </c>
    </row>
    <row r="386" spans="1:6">
      <c r="A386" s="144" t="str">
        <f>'DATA ENTRY'!AM195</f>
        <v>Math</v>
      </c>
      <c r="B386" s="138" t="str">
        <f>IF('DATA ENTRY'!AL$192="","",'DATA ENTRY'!AL$192)</f>
        <v/>
      </c>
      <c r="C386" t="str">
        <f>IF('DATA ENTRY'!AN195="", "",'DATA ENTRY'!AN195)</f>
        <v/>
      </c>
      <c r="D386" t="str">
        <f>IF('DATA ENTRY'!AO195="", "",'DATA ENTRY'!AO195)</f>
        <v/>
      </c>
      <c r="E386" t="str">
        <f>IF('DATA ENTRY'!AP195="", "",'DATA ENTRY'!AP195)</f>
        <v/>
      </c>
      <c r="F386" t="str">
        <f>IF('DATA ENTRY'!AW195="", "",'DATA ENTRY'!AW195)</f>
        <v/>
      </c>
    </row>
    <row r="387" spans="1:6">
      <c r="A387" s="144" t="str">
        <f>'DATA ENTRY'!AM196</f>
        <v>English</v>
      </c>
      <c r="B387" s="138" t="str">
        <f>IF('DATA ENTRY'!AL$192="","",'DATA ENTRY'!AL$192)</f>
        <v/>
      </c>
      <c r="C387" t="str">
        <f>IF('DATA ENTRY'!AN196="", "",'DATA ENTRY'!AN196)</f>
        <v/>
      </c>
      <c r="D387" t="str">
        <f>IF('DATA ENTRY'!AO196="", "",'DATA ENTRY'!AO196)</f>
        <v/>
      </c>
      <c r="E387" t="str">
        <f>IF('DATA ENTRY'!AP196="", "",'DATA ENTRY'!AP196)</f>
        <v/>
      </c>
      <c r="F387" t="str">
        <f>IF('DATA ENTRY'!AW196="", "",'DATA ENTRY'!AW196)</f>
        <v/>
      </c>
    </row>
    <row r="388" spans="1:6">
      <c r="A388" s="144" t="str">
        <f>'DATA ENTRY'!AM197</f>
        <v>History</v>
      </c>
      <c r="B388" s="138" t="str">
        <f>IF('DATA ENTRY'!AL$192="","",'DATA ENTRY'!AL$192)</f>
        <v/>
      </c>
      <c r="C388" t="str">
        <f>IF('DATA ENTRY'!AN197="", "",'DATA ENTRY'!AN197)</f>
        <v/>
      </c>
      <c r="D388" t="str">
        <f>IF('DATA ENTRY'!AO197="", "",'DATA ENTRY'!AO197)</f>
        <v/>
      </c>
      <c r="E388" t="str">
        <f>IF('DATA ENTRY'!AP197="", "",'DATA ENTRY'!AP197)</f>
        <v/>
      </c>
      <c r="F388" t="str">
        <f>IF('DATA ENTRY'!AW197="", "",'DATA ENTRY'!AW197)</f>
        <v/>
      </c>
    </row>
    <row r="389" spans="1:6">
      <c r="A389" s="144" t="str">
        <f>'DATA ENTRY'!AM198</f>
        <v>Science</v>
      </c>
      <c r="B389" s="138" t="str">
        <f>IF('DATA ENTRY'!AL$192="","",'DATA ENTRY'!AL$192)</f>
        <v/>
      </c>
      <c r="C389" t="str">
        <f>IF('DATA ENTRY'!AN198="", "",'DATA ENTRY'!AN198)</f>
        <v/>
      </c>
      <c r="D389" t="str">
        <f>IF('DATA ENTRY'!AO198="", "",'DATA ENTRY'!AO198)</f>
        <v/>
      </c>
      <c r="E389" t="str">
        <f>IF('DATA ENTRY'!AP198="", "",'DATA ENTRY'!AP198)</f>
        <v/>
      </c>
      <c r="F389" t="str">
        <f>IF('DATA ENTRY'!AW198="", "",'DATA ENTRY'!AW198)</f>
        <v/>
      </c>
    </row>
    <row r="390" spans="1:6">
      <c r="A390" s="144" t="str">
        <f>'DATA ENTRY'!AM199</f>
        <v>Group</v>
      </c>
      <c r="B390" s="138" t="str">
        <f>IF('DATA ENTRY'!AL$192="","",'DATA ENTRY'!AL$192)</f>
        <v/>
      </c>
      <c r="C390" t="str">
        <f>IF('DATA ENTRY'!AN199="", "",'DATA ENTRY'!AN199)</f>
        <v/>
      </c>
      <c r="D390" t="str">
        <f>IF('DATA ENTRY'!AO199="", "",'DATA ENTRY'!AO199)</f>
        <v/>
      </c>
      <c r="E390" t="str">
        <f>IF('DATA ENTRY'!AP199="", "",'DATA ENTRY'!AP199)</f>
        <v/>
      </c>
      <c r="F390" t="str">
        <f>IF('DATA ENTRY'!AW199="", "",'DATA ENTRY'!AW199)</f>
        <v/>
      </c>
    </row>
    <row r="391" spans="1:6">
      <c r="A391" s="144" t="str">
        <f>'DATA ENTRY'!AM200</f>
        <v>LL</v>
      </c>
      <c r="B391" s="138" t="str">
        <f>IF('DATA ENTRY'!AL$192="","",'DATA ENTRY'!AL$192)</f>
        <v/>
      </c>
      <c r="C391" t="str">
        <f>IF('DATA ENTRY'!AN200="", "",'DATA ENTRY'!AN200)</f>
        <v/>
      </c>
      <c r="D391" t="str">
        <f>IF('DATA ENTRY'!AO200="", "",'DATA ENTRY'!AO200)</f>
        <v/>
      </c>
      <c r="E391" t="str">
        <f>IF('DATA ENTRY'!AP200="", "",'DATA ENTRY'!AP200)</f>
        <v/>
      </c>
      <c r="F391" t="str">
        <f>IF('DATA ENTRY'!AW200="", "",'DATA ENTRY'!AW200)</f>
        <v/>
      </c>
    </row>
    <row r="392" spans="1:6">
      <c r="A392" s="144" t="str">
        <f>'DATA ENTRY'!AM201</f>
        <v>Elective</v>
      </c>
      <c r="B392" s="138" t="str">
        <f>IF('DATA ENTRY'!AL$192="","",'DATA ENTRY'!AL$192)</f>
        <v/>
      </c>
      <c r="C392" t="str">
        <f>IF('DATA ENTRY'!AN201="", "",'DATA ENTRY'!AN201)</f>
        <v/>
      </c>
      <c r="D392" t="str">
        <f>IF('DATA ENTRY'!AO201="", "",'DATA ENTRY'!AO201)</f>
        <v/>
      </c>
      <c r="E392" t="str">
        <f>IF('DATA ENTRY'!AP201="", "",'DATA ENTRY'!AP201)</f>
        <v/>
      </c>
      <c r="F392" t="str">
        <f>IF('DATA ENTRY'!AW201="", "",'DATA ENTRY'!AW201)</f>
        <v/>
      </c>
    </row>
    <row r="393" spans="1:6">
      <c r="A393" s="144" t="str">
        <f>'DATA ENTRY'!AM202</f>
        <v>Econ</v>
      </c>
      <c r="B393" s="138" t="str">
        <f>IF('DATA ENTRY'!AL$192="","",'DATA ENTRY'!AL$192)</f>
        <v/>
      </c>
      <c r="C393" t="str">
        <f>IF('DATA ENTRY'!AN202="", "",'DATA ENTRY'!AN202)</f>
        <v/>
      </c>
      <c r="D393" t="str">
        <f>IF('DATA ENTRY'!AO202="", "",'DATA ENTRY'!AO202)</f>
        <v/>
      </c>
      <c r="E393" t="str">
        <f>IF('DATA ENTRY'!AP202="", "",'DATA ENTRY'!AP202)</f>
        <v/>
      </c>
      <c r="F393" t="str">
        <f>IF('DATA ENTRY'!AW202="", "",'DATA ENTRY'!AW202)</f>
        <v/>
      </c>
    </row>
    <row r="394" spans="1:6">
      <c r="A394" s="144" t="str">
        <f>'DATA ENTRY'!AY195</f>
        <v>Math</v>
      </c>
      <c r="B394" s="138" t="str">
        <f>IF('DATA ENTRY'!AX$192="","",'DATA ENTRY'!AX$192)</f>
        <v/>
      </c>
      <c r="C394" t="str">
        <f>IF('DATA ENTRY'!AZ195="", "",'DATA ENTRY'!AZ195)</f>
        <v/>
      </c>
      <c r="D394" t="str">
        <f>IF('DATA ENTRY'!BA195="", "",'DATA ENTRY'!BA195)</f>
        <v/>
      </c>
      <c r="E394" t="str">
        <f>IF('DATA ENTRY'!BB195="", "",'DATA ENTRY'!BB195)</f>
        <v/>
      </c>
      <c r="F394" t="str">
        <f>IF('DATA ENTRY'!BI195="", "",'DATA ENTRY'!BI195)</f>
        <v/>
      </c>
    </row>
    <row r="395" spans="1:6">
      <c r="A395" s="144" t="str">
        <f>'DATA ENTRY'!AY196</f>
        <v>English</v>
      </c>
      <c r="B395" s="138" t="str">
        <f>IF('DATA ENTRY'!AX$192="","",'DATA ENTRY'!AX$192)</f>
        <v/>
      </c>
      <c r="C395" t="str">
        <f>IF('DATA ENTRY'!AZ196="", "",'DATA ENTRY'!AZ196)</f>
        <v/>
      </c>
      <c r="D395" t="str">
        <f>IF('DATA ENTRY'!BA196="", "",'DATA ENTRY'!BA196)</f>
        <v/>
      </c>
      <c r="E395" t="str">
        <f>IF('DATA ENTRY'!BB196="", "",'DATA ENTRY'!BB196)</f>
        <v/>
      </c>
      <c r="F395" t="str">
        <f>IF('DATA ENTRY'!BI196="", "",'DATA ENTRY'!BI196)</f>
        <v/>
      </c>
    </row>
    <row r="396" spans="1:6">
      <c r="A396" s="144" t="str">
        <f>'DATA ENTRY'!AY197</f>
        <v>History</v>
      </c>
      <c r="B396" s="138" t="str">
        <f>IF('DATA ENTRY'!AX$192="","",'DATA ENTRY'!AX$192)</f>
        <v/>
      </c>
      <c r="C396" t="str">
        <f>IF('DATA ENTRY'!AZ197="", "",'DATA ENTRY'!AZ197)</f>
        <v/>
      </c>
      <c r="D396" t="str">
        <f>IF('DATA ENTRY'!BA197="", "",'DATA ENTRY'!BA197)</f>
        <v/>
      </c>
      <c r="E396" t="str">
        <f>IF('DATA ENTRY'!BB197="", "",'DATA ENTRY'!BB197)</f>
        <v/>
      </c>
      <c r="F396" t="str">
        <f>IF('DATA ENTRY'!BI197="", "",'DATA ENTRY'!BI197)</f>
        <v/>
      </c>
    </row>
    <row r="397" spans="1:6">
      <c r="A397" s="144" t="str">
        <f>'DATA ENTRY'!AY198</f>
        <v>Science</v>
      </c>
      <c r="B397" s="138" t="str">
        <f>IF('DATA ENTRY'!AX$192="","",'DATA ENTRY'!AX$192)</f>
        <v/>
      </c>
      <c r="C397" t="str">
        <f>IF('DATA ENTRY'!AZ198="", "",'DATA ENTRY'!AZ198)</f>
        <v/>
      </c>
      <c r="D397" t="str">
        <f>IF('DATA ENTRY'!BA198="", "",'DATA ENTRY'!BA198)</f>
        <v/>
      </c>
      <c r="E397" t="str">
        <f>IF('DATA ENTRY'!BB198="", "",'DATA ENTRY'!BB198)</f>
        <v/>
      </c>
      <c r="F397" t="str">
        <f>IF('DATA ENTRY'!BI198="", "",'DATA ENTRY'!BI198)</f>
        <v/>
      </c>
    </row>
    <row r="398" spans="1:6">
      <c r="A398" s="144" t="str">
        <f>'DATA ENTRY'!AY199</f>
        <v>Group</v>
      </c>
      <c r="B398" s="138" t="str">
        <f>IF('DATA ENTRY'!AX$192="","",'DATA ENTRY'!AX$192)</f>
        <v/>
      </c>
      <c r="C398" t="str">
        <f>IF('DATA ENTRY'!AZ199="", "",'DATA ENTRY'!AZ199)</f>
        <v/>
      </c>
      <c r="D398" t="str">
        <f>IF('DATA ENTRY'!BA199="", "",'DATA ENTRY'!BA199)</f>
        <v/>
      </c>
      <c r="E398" t="str">
        <f>IF('DATA ENTRY'!BB199="", "",'DATA ENTRY'!BB199)</f>
        <v/>
      </c>
      <c r="F398" t="str">
        <f>IF('DATA ENTRY'!BI199="", "",'DATA ENTRY'!BI199)</f>
        <v/>
      </c>
    </row>
    <row r="399" spans="1:6">
      <c r="A399" s="144" t="str">
        <f>'DATA ENTRY'!AY200</f>
        <v>LL</v>
      </c>
      <c r="B399" s="138" t="str">
        <f>IF('DATA ENTRY'!AX$192="","",'DATA ENTRY'!AX$192)</f>
        <v/>
      </c>
      <c r="C399" t="str">
        <f>IF('DATA ENTRY'!AZ200="", "",'DATA ENTRY'!AZ200)</f>
        <v/>
      </c>
      <c r="D399" t="str">
        <f>IF('DATA ENTRY'!BA200="", "",'DATA ENTRY'!BA200)</f>
        <v/>
      </c>
      <c r="E399" t="str">
        <f>IF('DATA ENTRY'!BB200="", "",'DATA ENTRY'!BB200)</f>
        <v/>
      </c>
      <c r="F399" t="str">
        <f>IF('DATA ENTRY'!BI200="", "",'DATA ENTRY'!BI200)</f>
        <v/>
      </c>
    </row>
    <row r="400" spans="1:6">
      <c r="A400" s="144" t="str">
        <f>'DATA ENTRY'!AY201</f>
        <v>Elective</v>
      </c>
      <c r="B400" s="138" t="str">
        <f>IF('DATA ENTRY'!AX$192="","",'DATA ENTRY'!AX$192)</f>
        <v/>
      </c>
      <c r="C400" t="str">
        <f>IF('DATA ENTRY'!AZ201="", "",'DATA ENTRY'!AZ201)</f>
        <v/>
      </c>
      <c r="D400" t="str">
        <f>IF('DATA ENTRY'!BA201="", "",'DATA ENTRY'!BA201)</f>
        <v/>
      </c>
      <c r="E400" t="str">
        <f>IF('DATA ENTRY'!BB201="", "",'DATA ENTRY'!BB201)</f>
        <v/>
      </c>
      <c r="F400" t="str">
        <f>IF('DATA ENTRY'!BI201="", "",'DATA ENTRY'!BI201)</f>
        <v/>
      </c>
    </row>
    <row r="401" spans="1:6">
      <c r="A401" s="144" t="str">
        <f>'DATA ENTRY'!AY202</f>
        <v>Econ</v>
      </c>
      <c r="B401" s="138" t="str">
        <f>IF('DATA ENTRY'!AX$192="","",'DATA ENTRY'!AX$192)</f>
        <v/>
      </c>
      <c r="C401" t="str">
        <f>IF('DATA ENTRY'!AZ202="", "",'DATA ENTRY'!AZ202)</f>
        <v/>
      </c>
      <c r="D401" t="str">
        <f>IF('DATA ENTRY'!BA202="", "",'DATA ENTRY'!BA202)</f>
        <v/>
      </c>
      <c r="E401" t="str">
        <f>IF('DATA ENTRY'!BB202="", "",'DATA ENTRY'!BB202)</f>
        <v/>
      </c>
      <c r="F401" t="str">
        <f>IF('DATA ENTRY'!BI202="", "",'DATA ENTRY'!BI202)</f>
        <v/>
      </c>
    </row>
    <row r="402" spans="1:6">
      <c r="A402" s="139"/>
      <c r="B402" s="138" t="s">
        <v>245</v>
      </c>
      <c r="C402">
        <f>SUM(C2:C401)</f>
        <v>0</v>
      </c>
      <c r="D402">
        <f t="shared" ref="D402:E402" si="0">SUM(D2:D401)</f>
        <v>0</v>
      </c>
      <c r="E402">
        <f t="shared" si="0"/>
        <v>0</v>
      </c>
      <c r="F402" s="139"/>
    </row>
    <row r="403" spans="1:6">
      <c r="A403" s="139"/>
      <c r="B403" s="138" t="s">
        <v>246</v>
      </c>
      <c r="C403" s="140" t="e">
        <f>AVERAGE(C2:C401)</f>
        <v>#DIV/0!</v>
      </c>
      <c r="D403" s="140" t="e">
        <f t="shared" ref="D403:E403" si="1">AVERAGE(D2:D401)</f>
        <v>#DIV/0!</v>
      </c>
      <c r="E403" s="140" t="e">
        <f t="shared" si="1"/>
        <v>#DIV/0!</v>
      </c>
      <c r="F403" s="139"/>
    </row>
    <row r="404" spans="1:6">
      <c r="A404" s="139"/>
      <c r="B404" s="138" t="s">
        <v>247</v>
      </c>
      <c r="C404" s="140" t="e">
        <f>_xlfn.STDEV.P(C2:C401)</f>
        <v>#DIV/0!</v>
      </c>
      <c r="D404" s="140" t="e">
        <f t="shared" ref="D404:E404" si="2">_xlfn.STDEV.P(D2:D401)</f>
        <v>#DIV/0!</v>
      </c>
      <c r="E404" s="140" t="e">
        <f t="shared" si="2"/>
        <v>#DIV/0!</v>
      </c>
      <c r="F404" s="139"/>
    </row>
    <row r="405" spans="1:6">
      <c r="A405" s="139"/>
      <c r="B405" s="138" t="s">
        <v>248</v>
      </c>
      <c r="C405" s="141">
        <f>COUNTIF(C2:C401,"&gt;1")</f>
        <v>0</v>
      </c>
      <c r="D405" s="141">
        <f>COUNTIF(D2:D401,"&gt;1")</f>
        <v>0</v>
      </c>
      <c r="E405" s="141">
        <f>COUNTIF(E2:E401,"&gt;1")</f>
        <v>0</v>
      </c>
      <c r="F405" s="139"/>
    </row>
    <row r="406" spans="1:6">
      <c r="A406" s="139"/>
      <c r="B406" s="138" t="s">
        <v>249</v>
      </c>
      <c r="C406">
        <f>COUNTIF(C2:C401, "&lt;2")</f>
        <v>0</v>
      </c>
      <c r="D406">
        <f>COUNTIF(D2:D401, "&lt;2")</f>
        <v>0</v>
      </c>
      <c r="E406">
        <f>COUNTIF(E2:E401, "&lt;2")</f>
        <v>0</v>
      </c>
      <c r="F406" s="139"/>
    </row>
    <row r="407" spans="1:6">
      <c r="A407" s="139"/>
      <c r="B407" s="138" t="s">
        <v>250</v>
      </c>
      <c r="C407" s="101" t="e">
        <f>C405/(C405+C406)</f>
        <v>#DIV/0!</v>
      </c>
      <c r="D407" s="101" t="e">
        <f t="shared" ref="D407:E407" si="3">D405/(D405+D406)</f>
        <v>#DIV/0!</v>
      </c>
      <c r="E407" s="101" t="e">
        <f t="shared" si="3"/>
        <v>#DIV/0!</v>
      </c>
      <c r="F407" s="139"/>
    </row>
    <row r="408" spans="1:6">
      <c r="A408" s="139"/>
      <c r="B408" s="142"/>
      <c r="C408" s="139"/>
      <c r="D408" s="139"/>
      <c r="E408" s="139"/>
      <c r="F408" s="139"/>
    </row>
    <row r="409" spans="1:6">
      <c r="A409" s="139"/>
      <c r="B409" s="142"/>
      <c r="C409" s="139"/>
      <c r="D409" s="139"/>
      <c r="E409" s="139"/>
      <c r="F409" s="139"/>
    </row>
    <row r="410" spans="1:6">
      <c r="C410" s="136" t="s">
        <v>251</v>
      </c>
    </row>
    <row r="411" spans="1:6">
      <c r="B411" s="138" t="s">
        <v>252</v>
      </c>
    </row>
    <row r="412" spans="1:6">
      <c r="B412" s="13" t="str">
        <f>'Student Summary'!$H$9</f>
        <v>alg1</v>
      </c>
      <c r="C412">
        <f>COUNTIFS(C$2:C$401, "&lt;2",$A$2:$A$401,$B412)</f>
        <v>0</v>
      </c>
      <c r="D412">
        <f t="shared" ref="D412:E412" si="4">COUNTIFS(D$2:D$401, "&lt;2",$A$2:$A$401,$B412)</f>
        <v>0</v>
      </c>
      <c r="E412">
        <f t="shared" si="4"/>
        <v>0</v>
      </c>
    </row>
    <row r="413" spans="1:6">
      <c r="B413" s="13" t="str">
        <f>'Student Summary'!$H$10</f>
        <v>LL</v>
      </c>
      <c r="C413">
        <f t="shared" ref="C413:E420" si="5">COUNTIFS(C$2:C$401, "&lt;2",$A$2:$A$401,$B413)</f>
        <v>0</v>
      </c>
      <c r="D413">
        <f t="shared" si="5"/>
        <v>0</v>
      </c>
      <c r="E413">
        <f t="shared" si="5"/>
        <v>0</v>
      </c>
    </row>
    <row r="414" spans="1:6">
      <c r="B414" s="13" t="str">
        <f>'Student Summary'!$H$11</f>
        <v>Bio</v>
      </c>
      <c r="C414">
        <f t="shared" si="5"/>
        <v>0</v>
      </c>
      <c r="D414">
        <f t="shared" si="5"/>
        <v>0</v>
      </c>
      <c r="E414">
        <f t="shared" si="5"/>
        <v>0</v>
      </c>
    </row>
    <row r="415" spans="1:6">
      <c r="B415" s="13" t="str">
        <f>'Student Summary'!$H$12</f>
        <v>Eng 10</v>
      </c>
      <c r="C415">
        <f t="shared" si="5"/>
        <v>0</v>
      </c>
      <c r="D415">
        <f t="shared" si="5"/>
        <v>0</v>
      </c>
      <c r="E415">
        <f t="shared" si="5"/>
        <v>0</v>
      </c>
    </row>
    <row r="416" spans="1:6">
      <c r="B416" s="13" t="str">
        <f>'Student Summary'!$H$13</f>
        <v>Group</v>
      </c>
      <c r="C416">
        <f t="shared" si="5"/>
        <v>0</v>
      </c>
      <c r="D416">
        <f t="shared" si="5"/>
        <v>0</v>
      </c>
      <c r="E416">
        <f t="shared" si="5"/>
        <v>0</v>
      </c>
    </row>
    <row r="417" spans="2:5">
      <c r="B417" s="13" t="str">
        <f>'Student Summary'!$H$14</f>
        <v>CreatWrit</v>
      </c>
      <c r="C417">
        <f t="shared" si="5"/>
        <v>0</v>
      </c>
      <c r="D417">
        <f t="shared" si="5"/>
        <v>0</v>
      </c>
      <c r="E417">
        <f t="shared" si="5"/>
        <v>0</v>
      </c>
    </row>
    <row r="418" spans="2:5">
      <c r="B418" s="13" t="str">
        <f>'Student Summary'!$H$15</f>
        <v>Art</v>
      </c>
      <c r="C418">
        <f t="shared" si="5"/>
        <v>0</v>
      </c>
      <c r="D418">
        <f t="shared" si="5"/>
        <v>0</v>
      </c>
      <c r="E418">
        <f t="shared" si="5"/>
        <v>0</v>
      </c>
    </row>
    <row r="419" spans="2:5">
      <c r="B419" s="13" t="str">
        <f>'Student Summary'!$H$16</f>
        <v>WH 1</v>
      </c>
      <c r="C419">
        <f>COUNTIFS(C$2:C$401, "&lt;2",$A$2:$A$401,$B419)</f>
        <v>0</v>
      </c>
      <c r="D419">
        <f t="shared" si="5"/>
        <v>0</v>
      </c>
      <c r="E419">
        <f t="shared" si="5"/>
        <v>0</v>
      </c>
    </row>
    <row r="420" spans="2:5">
      <c r="B420" s="143" t="str">
        <f>'Student Summary'!H18</f>
        <v>nonreward</v>
      </c>
      <c r="C420">
        <f>COUNTIFS(C$2:C$401, "&lt;2",$A$2:$A$401,$B420)</f>
        <v>0</v>
      </c>
      <c r="D420">
        <f t="shared" si="5"/>
        <v>0</v>
      </c>
      <c r="E420">
        <f t="shared" si="5"/>
        <v>0</v>
      </c>
    </row>
    <row r="421" spans="2:5">
      <c r="B421" s="143"/>
      <c r="C421" s="136" t="s">
        <v>253</v>
      </c>
    </row>
    <row r="422" spans="2:5">
      <c r="B422" s="143" t="s">
        <v>252</v>
      </c>
    </row>
    <row r="423" spans="2:5">
      <c r="B423" s="13" t="str">
        <f>'Student Summary'!$H$9</f>
        <v>alg1</v>
      </c>
      <c r="C423">
        <f>COUNTIFS(C$2:C$401, "&gt;1",$A$2:$A$401,$B423)</f>
        <v>0</v>
      </c>
      <c r="D423">
        <f t="shared" ref="D423:E423" si="6">COUNTIFS(D$2:D$401, "&gt;1",$A$2:$A$401,$B423)</f>
        <v>0</v>
      </c>
      <c r="E423">
        <f t="shared" si="6"/>
        <v>0</v>
      </c>
    </row>
    <row r="424" spans="2:5">
      <c r="B424" s="13" t="str">
        <f>'Student Summary'!$H$10</f>
        <v>LL</v>
      </c>
      <c r="C424">
        <f t="shared" ref="C424:E431" si="7">COUNTIFS(C$2:C$401, "&gt;1",$A$2:$A$401,$B424)</f>
        <v>0</v>
      </c>
      <c r="D424">
        <f t="shared" si="7"/>
        <v>0</v>
      </c>
      <c r="E424">
        <f t="shared" si="7"/>
        <v>0</v>
      </c>
    </row>
    <row r="425" spans="2:5">
      <c r="B425" s="13" t="str">
        <f>'Student Summary'!$H$11</f>
        <v>Bio</v>
      </c>
      <c r="C425">
        <f t="shared" si="7"/>
        <v>0</v>
      </c>
      <c r="D425">
        <f t="shared" si="7"/>
        <v>0</v>
      </c>
      <c r="E425">
        <f t="shared" si="7"/>
        <v>0</v>
      </c>
    </row>
    <row r="426" spans="2:5">
      <c r="B426" s="13" t="str">
        <f>'Student Summary'!$H$12</f>
        <v>Eng 10</v>
      </c>
      <c r="C426">
        <f t="shared" si="7"/>
        <v>0</v>
      </c>
      <c r="D426">
        <f t="shared" si="7"/>
        <v>0</v>
      </c>
      <c r="E426">
        <f t="shared" si="7"/>
        <v>0</v>
      </c>
    </row>
    <row r="427" spans="2:5">
      <c r="B427" s="13" t="str">
        <f>'Student Summary'!$H$13</f>
        <v>Group</v>
      </c>
      <c r="C427">
        <f t="shared" si="7"/>
        <v>0</v>
      </c>
      <c r="D427">
        <f t="shared" si="7"/>
        <v>0</v>
      </c>
      <c r="E427">
        <f t="shared" si="7"/>
        <v>0</v>
      </c>
    </row>
    <row r="428" spans="2:5">
      <c r="B428" s="13" t="str">
        <f>'Student Summary'!$H$14</f>
        <v>CreatWrit</v>
      </c>
      <c r="C428">
        <f t="shared" si="7"/>
        <v>0</v>
      </c>
      <c r="D428">
        <f t="shared" si="7"/>
        <v>0</v>
      </c>
      <c r="E428">
        <f t="shared" si="7"/>
        <v>0</v>
      </c>
    </row>
    <row r="429" spans="2:5">
      <c r="B429" s="13" t="str">
        <f>'Student Summary'!$H$15</f>
        <v>Art</v>
      </c>
      <c r="C429">
        <f t="shared" si="7"/>
        <v>0</v>
      </c>
      <c r="D429">
        <f t="shared" si="7"/>
        <v>0</v>
      </c>
      <c r="E429">
        <f t="shared" si="7"/>
        <v>0</v>
      </c>
    </row>
    <row r="430" spans="2:5">
      <c r="B430" s="13" t="str">
        <f>'Student Summary'!$H$16</f>
        <v>WH 1</v>
      </c>
      <c r="C430">
        <f t="shared" si="7"/>
        <v>0</v>
      </c>
      <c r="D430">
        <f t="shared" si="7"/>
        <v>0</v>
      </c>
      <c r="E430">
        <f t="shared" si="7"/>
        <v>0</v>
      </c>
    </row>
    <row r="431" spans="2:5">
      <c r="B431" s="143" t="str">
        <f>'Student Summary'!H18</f>
        <v>nonreward</v>
      </c>
      <c r="C431">
        <f t="shared" si="7"/>
        <v>0</v>
      </c>
      <c r="D431">
        <f t="shared" si="7"/>
        <v>0</v>
      </c>
      <c r="E431">
        <f t="shared" si="7"/>
        <v>0</v>
      </c>
    </row>
    <row r="432" spans="2:5">
      <c r="B432" s="143"/>
    </row>
    <row r="433" spans="1:6">
      <c r="B433" s="143"/>
      <c r="C433" s="136" t="s">
        <v>254</v>
      </c>
    </row>
    <row r="434" spans="1:6">
      <c r="B434" s="13" t="str">
        <f>'Student Summary'!$H$9</f>
        <v>alg1</v>
      </c>
      <c r="C434" t="e">
        <f t="shared" ref="C434:C442" si="8">C423/(C412+C423)</f>
        <v>#DIV/0!</v>
      </c>
      <c r="D434" t="e">
        <f t="shared" ref="D434:E434" si="9">D423/(D412+D423)</f>
        <v>#DIV/0!</v>
      </c>
      <c r="E434" t="e">
        <f t="shared" si="9"/>
        <v>#DIV/0!</v>
      </c>
    </row>
    <row r="435" spans="1:6">
      <c r="B435" s="13" t="str">
        <f>'Student Summary'!$H$10</f>
        <v>LL</v>
      </c>
      <c r="C435" t="e">
        <f t="shared" si="8"/>
        <v>#DIV/0!</v>
      </c>
      <c r="D435" t="e">
        <f t="shared" ref="D435:E438" si="10">D424/(D413+D424)</f>
        <v>#DIV/0!</v>
      </c>
      <c r="E435" t="e">
        <f t="shared" si="10"/>
        <v>#DIV/0!</v>
      </c>
    </row>
    <row r="436" spans="1:6">
      <c r="B436" s="13" t="str">
        <f>'Student Summary'!$H$11</f>
        <v>Bio</v>
      </c>
      <c r="C436" t="e">
        <f t="shared" si="8"/>
        <v>#DIV/0!</v>
      </c>
      <c r="D436" t="e">
        <f t="shared" si="10"/>
        <v>#DIV/0!</v>
      </c>
      <c r="E436" t="e">
        <f t="shared" si="10"/>
        <v>#DIV/0!</v>
      </c>
    </row>
    <row r="437" spans="1:6">
      <c r="B437" s="13" t="str">
        <f>'Student Summary'!$H$12</f>
        <v>Eng 10</v>
      </c>
      <c r="C437" t="e">
        <f t="shared" si="8"/>
        <v>#DIV/0!</v>
      </c>
      <c r="D437" t="e">
        <f t="shared" si="10"/>
        <v>#DIV/0!</v>
      </c>
      <c r="E437" t="e">
        <f t="shared" si="10"/>
        <v>#DIV/0!</v>
      </c>
    </row>
    <row r="438" spans="1:6">
      <c r="B438" s="13" t="str">
        <f>'Student Summary'!$H$13</f>
        <v>Group</v>
      </c>
      <c r="C438" t="e">
        <f t="shared" si="8"/>
        <v>#DIV/0!</v>
      </c>
      <c r="D438" t="e">
        <f t="shared" si="10"/>
        <v>#DIV/0!</v>
      </c>
      <c r="E438" t="e">
        <f t="shared" si="10"/>
        <v>#DIV/0!</v>
      </c>
    </row>
    <row r="439" spans="1:6">
      <c r="B439" s="13" t="str">
        <f>'Student Summary'!$H$14</f>
        <v>CreatWrit</v>
      </c>
      <c r="C439" t="e">
        <f t="shared" si="8"/>
        <v>#DIV/0!</v>
      </c>
      <c r="D439" t="e">
        <f t="shared" ref="D439:E439" si="11">D428/(D417+D428)</f>
        <v>#DIV/0!</v>
      </c>
      <c r="E439" t="e">
        <f t="shared" si="11"/>
        <v>#DIV/0!</v>
      </c>
    </row>
    <row r="440" spans="1:6">
      <c r="B440" s="13" t="str">
        <f>'Student Summary'!$H$15</f>
        <v>Art</v>
      </c>
      <c r="C440" t="e">
        <f t="shared" si="8"/>
        <v>#DIV/0!</v>
      </c>
      <c r="D440" t="e">
        <f t="shared" ref="D440:E442" si="12">D429/(D418+D429)</f>
        <v>#DIV/0!</v>
      </c>
      <c r="E440" t="e">
        <f t="shared" si="12"/>
        <v>#DIV/0!</v>
      </c>
    </row>
    <row r="441" spans="1:6">
      <c r="B441" s="13" t="str">
        <f>'Student Summary'!$H$16</f>
        <v>WH 1</v>
      </c>
      <c r="C441" t="e">
        <f t="shared" si="8"/>
        <v>#DIV/0!</v>
      </c>
      <c r="D441" t="e">
        <f t="shared" si="12"/>
        <v>#DIV/0!</v>
      </c>
      <c r="E441" t="e">
        <f t="shared" si="12"/>
        <v>#DIV/0!</v>
      </c>
    </row>
    <row r="442" spans="1:6">
      <c r="B442" s="143" t="str">
        <f>'Student Summary'!H18</f>
        <v>nonreward</v>
      </c>
      <c r="C442" t="e">
        <f t="shared" si="8"/>
        <v>#DIV/0!</v>
      </c>
      <c r="D442" t="e">
        <f t="shared" si="12"/>
        <v>#DIV/0!</v>
      </c>
      <c r="E442" t="e">
        <f t="shared" si="12"/>
        <v>#DIV/0!</v>
      </c>
    </row>
    <row r="444" spans="1:6">
      <c r="A444" s="175"/>
      <c r="B444" s="176"/>
      <c r="C444" s="175"/>
      <c r="D444" s="175"/>
      <c r="E444" s="175"/>
      <c r="F444" s="175"/>
    </row>
    <row r="445" spans="1:6">
      <c r="A445" t="s">
        <v>255</v>
      </c>
    </row>
    <row r="446" spans="1:6" ht="14.45">
      <c r="A446" t="s">
        <v>256</v>
      </c>
      <c r="B446" s="138" t="s">
        <v>257</v>
      </c>
      <c r="C446" t="s">
        <v>258</v>
      </c>
      <c r="D446" t="s">
        <v>259</v>
      </c>
    </row>
    <row r="447" spans="1:6" ht="14.45">
      <c r="A447" t="str">
        <f>'Student Summary'!L21</f>
        <v>admissions</v>
      </c>
      <c r="B447" s="181">
        <v>0</v>
      </c>
    </row>
    <row r="448" spans="1:6" ht="14.45">
      <c r="A448" t="str">
        <f>'Student Summary'!L22</f>
        <v>entry</v>
      </c>
      <c r="B448" s="181">
        <v>1</v>
      </c>
    </row>
    <row r="449" spans="1:2" ht="14.45">
      <c r="A449" t="str">
        <f>'Student Summary'!L23</f>
        <v>working</v>
      </c>
      <c r="B449" s="181">
        <v>2</v>
      </c>
    </row>
    <row r="450" spans="1:2" ht="14.45">
      <c r="A450" t="str">
        <f>'Student Summary'!L24</f>
        <v>leadership</v>
      </c>
      <c r="B450" s="181">
        <v>3</v>
      </c>
    </row>
    <row r="451" spans="1:2" ht="14.45">
      <c r="A451" t="str">
        <f>'Student Summary'!L25</f>
        <v>independent</v>
      </c>
      <c r="B451" s="181">
        <v>4</v>
      </c>
    </row>
  </sheetData>
  <conditionalFormatting sqref="B1:B446 B452:B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D06CC4335B334EA4910E8AA2F5566E" ma:contentTypeVersion="7" ma:contentTypeDescription="Create a new document." ma:contentTypeScope="" ma:versionID="2813876b27427581ceec17be1d9dc91e">
  <xsd:schema xmlns:xsd="http://www.w3.org/2001/XMLSchema" xmlns:xs="http://www.w3.org/2001/XMLSchema" xmlns:p="http://schemas.microsoft.com/office/2006/metadata/properties" xmlns:ns2="499a594b-fb32-46f3-9440-0428499759fc" targetNamespace="http://schemas.microsoft.com/office/2006/metadata/properties" ma:root="true" ma:fieldsID="bb06b90c68e1980242ed8f35352feaeb" ns2:_="">
    <xsd:import namespace="499a594b-fb32-46f3-9440-0428499759f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9a594b-fb32-46f3-9440-0428499759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72D611-3EC3-469E-86B0-B5E9B074019A}"/>
</file>

<file path=customXml/itemProps2.xml><?xml version="1.0" encoding="utf-8"?>
<ds:datastoreItem xmlns:ds="http://schemas.openxmlformats.org/officeDocument/2006/customXml" ds:itemID="{DA12366F-12D4-4617-B61E-22EA597659AA}"/>
</file>

<file path=customXml/itemProps3.xml><?xml version="1.0" encoding="utf-8"?>
<ds:datastoreItem xmlns:ds="http://schemas.openxmlformats.org/officeDocument/2006/customXml" ds:itemID="{8B5B67BC-1805-4F76-A5A9-A987F1A3B309}"/>
</file>

<file path=docProps/app.xml><?xml version="1.0" encoding="utf-8"?>
<Properties xmlns="http://schemas.openxmlformats.org/officeDocument/2006/extended-properties" xmlns:vt="http://schemas.openxmlformats.org/officeDocument/2006/docPropsVTypes">
  <Application>Microsoft Excel Online</Application>
  <Manager/>
  <Company>Inova Health System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Inova</dc:creator>
  <cp:keywords/>
  <dc:description/>
  <cp:lastModifiedBy>Johnson, Sezlyn</cp:lastModifiedBy>
  <cp:revision/>
  <dcterms:created xsi:type="dcterms:W3CDTF">2019-01-14T17:41:58Z</dcterms:created>
  <dcterms:modified xsi:type="dcterms:W3CDTF">2022-03-11T15:53:42Z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0x010100FDD06CC4335B334EA4910E8AA2F5566E</vt:lpwstr>
  </property>
</Properties>
</file>