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ismar\Downloads\"/>
    </mc:Choice>
  </mc:AlternateContent>
  <xr:revisionPtr revIDLastSave="0" documentId="13_ncr:1_{6941469E-9713-4BDC-9DE6-D89DFC3F14DB}" xr6:coauthVersionLast="47" xr6:coauthVersionMax="47" xr10:uidLastSave="{00000000-0000-0000-0000-000000000000}"/>
  <bookViews>
    <workbookView xWindow="0" yWindow="360" windowWidth="19420" windowHeight="10300" xr2:uid="{5D879E69-763F-4B61-B286-5602E98AE77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1" l="1"/>
  <c r="Q37" i="1"/>
  <c r="P37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AB66" i="1" l="1"/>
  <c r="AD66" i="1" s="1"/>
  <c r="Q66" i="1"/>
  <c r="P66" i="1"/>
  <c r="R66" i="1" s="1"/>
  <c r="S66" i="1" s="1"/>
  <c r="J66" i="1"/>
  <c r="G66" i="1"/>
  <c r="H66" i="1" s="1"/>
  <c r="AB65" i="1"/>
  <c r="AD65" i="1" s="1"/>
  <c r="J65" i="1"/>
  <c r="G65" i="1"/>
  <c r="H65" i="1" s="1"/>
  <c r="AB64" i="1"/>
  <c r="AD64" i="1" s="1"/>
  <c r="Q64" i="1"/>
  <c r="P64" i="1"/>
  <c r="R64" i="1" s="1"/>
  <c r="S64" i="1" s="1"/>
  <c r="J64" i="1"/>
  <c r="G64" i="1"/>
  <c r="H64" i="1" s="1"/>
  <c r="AB63" i="1"/>
  <c r="AD63" i="1" s="1"/>
  <c r="Q63" i="1"/>
  <c r="P63" i="1"/>
  <c r="R63" i="1" s="1"/>
  <c r="S63" i="1" s="1"/>
  <c r="J63" i="1"/>
  <c r="G63" i="1"/>
  <c r="H63" i="1" s="1"/>
  <c r="AB62" i="1"/>
  <c r="AC62" i="1" s="1"/>
  <c r="Q62" i="1"/>
  <c r="P62" i="1"/>
  <c r="R62" i="1" s="1"/>
  <c r="S62" i="1" s="1"/>
  <c r="J62" i="1"/>
  <c r="G62" i="1"/>
  <c r="H62" i="1" s="1"/>
  <c r="AB61" i="1"/>
  <c r="AD61" i="1" s="1"/>
  <c r="Q61" i="1"/>
  <c r="P61" i="1"/>
  <c r="R61" i="1" s="1"/>
  <c r="S61" i="1" s="1"/>
  <c r="J61" i="1"/>
  <c r="G61" i="1"/>
  <c r="H61" i="1" s="1"/>
  <c r="AB60" i="1"/>
  <c r="AD60" i="1" s="1"/>
  <c r="Q60" i="1"/>
  <c r="P60" i="1"/>
  <c r="R60" i="1" s="1"/>
  <c r="S60" i="1" s="1"/>
  <c r="J60" i="1"/>
  <c r="G60" i="1"/>
  <c r="H60" i="1" s="1"/>
  <c r="AB59" i="1"/>
  <c r="AD59" i="1" s="1"/>
  <c r="Q59" i="1"/>
  <c r="P59" i="1"/>
  <c r="R59" i="1" s="1"/>
  <c r="S59" i="1" s="1"/>
  <c r="J59" i="1"/>
  <c r="G59" i="1"/>
  <c r="H59" i="1" s="1"/>
  <c r="AB58" i="1"/>
  <c r="AD58" i="1" s="1"/>
  <c r="Q58" i="1"/>
  <c r="P58" i="1"/>
  <c r="R58" i="1" s="1"/>
  <c r="S58" i="1" s="1"/>
  <c r="J58" i="1"/>
  <c r="G58" i="1"/>
  <c r="H58" i="1" s="1"/>
  <c r="AB57" i="1"/>
  <c r="AD57" i="1" s="1"/>
  <c r="Q57" i="1"/>
  <c r="P57" i="1"/>
  <c r="R57" i="1" s="1"/>
  <c r="S57" i="1" s="1"/>
  <c r="J57" i="1"/>
  <c r="G57" i="1"/>
  <c r="H57" i="1" s="1"/>
  <c r="AB56" i="1"/>
  <c r="AD56" i="1" s="1"/>
  <c r="Q56" i="1"/>
  <c r="P56" i="1"/>
  <c r="R56" i="1" s="1"/>
  <c r="S56" i="1" s="1"/>
  <c r="J56" i="1"/>
  <c r="G56" i="1"/>
  <c r="H56" i="1" s="1"/>
  <c r="AB55" i="1"/>
  <c r="AD55" i="1" s="1"/>
  <c r="Q55" i="1"/>
  <c r="P55" i="1"/>
  <c r="R55" i="1" s="1"/>
  <c r="J55" i="1"/>
  <c r="G55" i="1"/>
  <c r="H55" i="1" s="1"/>
  <c r="AB54" i="1"/>
  <c r="AD54" i="1" s="1"/>
  <c r="Q54" i="1"/>
  <c r="P54" i="1"/>
  <c r="R54" i="1" s="1"/>
  <c r="S54" i="1" s="1"/>
  <c r="J54" i="1"/>
  <c r="G54" i="1"/>
  <c r="H54" i="1" s="1"/>
  <c r="AB53" i="1"/>
  <c r="AD53" i="1" s="1"/>
  <c r="Q53" i="1"/>
  <c r="P53" i="1"/>
  <c r="R53" i="1" s="1"/>
  <c r="S53" i="1" s="1"/>
  <c r="J53" i="1"/>
  <c r="G53" i="1"/>
  <c r="H53" i="1" s="1"/>
  <c r="AB52" i="1"/>
  <c r="AD52" i="1" s="1"/>
  <c r="Q52" i="1"/>
  <c r="P52" i="1"/>
  <c r="R52" i="1" s="1"/>
  <c r="S52" i="1" s="1"/>
  <c r="J52" i="1"/>
  <c r="G52" i="1"/>
  <c r="H52" i="1" s="1"/>
  <c r="AB51" i="1"/>
  <c r="AC51" i="1" s="1"/>
  <c r="Q51" i="1"/>
  <c r="P51" i="1"/>
  <c r="R51" i="1" s="1"/>
  <c r="S51" i="1" s="1"/>
  <c r="J51" i="1"/>
  <c r="G51" i="1"/>
  <c r="H51" i="1" s="1"/>
  <c r="AB50" i="1"/>
  <c r="AC50" i="1" s="1"/>
  <c r="Q50" i="1"/>
  <c r="P50" i="1"/>
  <c r="R50" i="1" s="1"/>
  <c r="S50" i="1" s="1"/>
  <c r="J50" i="1"/>
  <c r="G50" i="1"/>
  <c r="H50" i="1" s="1"/>
  <c r="AB49" i="1"/>
  <c r="AC49" i="1" s="1"/>
  <c r="Q49" i="1"/>
  <c r="P49" i="1"/>
  <c r="R49" i="1" s="1"/>
  <c r="S49" i="1" s="1"/>
  <c r="J49" i="1"/>
  <c r="G49" i="1"/>
  <c r="H49" i="1" s="1"/>
  <c r="AB48" i="1"/>
  <c r="AD48" i="1" s="1"/>
  <c r="Q48" i="1"/>
  <c r="P48" i="1"/>
  <c r="R48" i="1" s="1"/>
  <c r="S48" i="1" s="1"/>
  <c r="J48" i="1"/>
  <c r="G48" i="1"/>
  <c r="H48" i="1" s="1"/>
  <c r="AB47" i="1"/>
  <c r="AD47" i="1" s="1"/>
  <c r="Q47" i="1"/>
  <c r="P47" i="1"/>
  <c r="R47" i="1" s="1"/>
  <c r="S47" i="1" s="1"/>
  <c r="J47" i="1"/>
  <c r="G47" i="1"/>
  <c r="H47" i="1" s="1"/>
  <c r="AB46" i="1"/>
  <c r="AD46" i="1" s="1"/>
  <c r="Q46" i="1"/>
  <c r="P46" i="1"/>
  <c r="R46" i="1" s="1"/>
  <c r="S46" i="1" s="1"/>
  <c r="J46" i="1"/>
  <c r="G46" i="1"/>
  <c r="H46" i="1" s="1"/>
  <c r="AB106" i="1"/>
  <c r="AD106" i="1" s="1"/>
  <c r="Q106" i="1"/>
  <c r="P106" i="1"/>
  <c r="R106" i="1" s="1"/>
  <c r="T106" i="1" s="1"/>
  <c r="AB105" i="1"/>
  <c r="AC105" i="1" s="1"/>
  <c r="Q105" i="1"/>
  <c r="P105" i="1"/>
  <c r="R105" i="1" s="1"/>
  <c r="S105" i="1" s="1"/>
  <c r="AB104" i="1"/>
  <c r="AD104" i="1" s="1"/>
  <c r="Q104" i="1"/>
  <c r="P104" i="1"/>
  <c r="R104" i="1" s="1"/>
  <c r="S104" i="1" s="1"/>
  <c r="AB103" i="1"/>
  <c r="AC103" i="1" s="1"/>
  <c r="Q103" i="1"/>
  <c r="P103" i="1"/>
  <c r="R103" i="1" s="1"/>
  <c r="T103" i="1" s="1"/>
  <c r="AB102" i="1"/>
  <c r="AD102" i="1" s="1"/>
  <c r="Q102" i="1"/>
  <c r="P102" i="1"/>
  <c r="R102" i="1" s="1"/>
  <c r="AC47" i="1" l="1"/>
  <c r="AC59" i="1"/>
  <c r="AC63" i="1"/>
  <c r="AC106" i="1"/>
  <c r="AC60" i="1"/>
  <c r="AD62" i="1"/>
  <c r="AC46" i="1"/>
  <c r="AC58" i="1"/>
  <c r="AC104" i="1"/>
  <c r="AD105" i="1"/>
  <c r="AD50" i="1"/>
  <c r="AD103" i="1"/>
  <c r="AC102" i="1"/>
  <c r="AC65" i="1"/>
  <c r="AD49" i="1"/>
  <c r="AC53" i="1"/>
  <c r="AD51" i="1"/>
  <c r="AC52" i="1"/>
  <c r="S55" i="1"/>
  <c r="AC64" i="1"/>
  <c r="AC54" i="1"/>
  <c r="AC55" i="1"/>
  <c r="AC56" i="1"/>
  <c r="AC57" i="1"/>
  <c r="AC48" i="1"/>
  <c r="AC61" i="1"/>
  <c r="AC66" i="1"/>
  <c r="S102" i="1"/>
  <c r="T102" i="1"/>
  <c r="T105" i="1"/>
  <c r="S103" i="1"/>
  <c r="T104" i="1"/>
  <c r="S106" i="1"/>
  <c r="K48" i="1" l="1"/>
  <c r="T48" i="1" s="1"/>
  <c r="K50" i="1"/>
  <c r="L50" i="1" s="1"/>
  <c r="K58" i="1"/>
  <c r="T58" i="1" s="1"/>
  <c r="K64" i="1"/>
  <c r="T64" i="1" s="1"/>
  <c r="K46" i="1"/>
  <c r="L46" i="1" s="1"/>
  <c r="K60" i="1"/>
  <c r="T60" i="1" s="1"/>
  <c r="K53" i="1"/>
  <c r="T53" i="1" s="1"/>
  <c r="K51" i="1"/>
  <c r="T51" i="1" s="1"/>
  <c r="K57" i="1"/>
  <c r="T57" i="1" s="1"/>
  <c r="K55" i="1"/>
  <c r="L55" i="1" s="1"/>
  <c r="K61" i="1"/>
  <c r="L61" i="1" s="1"/>
  <c r="K56" i="1"/>
  <c r="L56" i="1" s="1"/>
  <c r="K52" i="1"/>
  <c r="T52" i="1" s="1"/>
  <c r="K49" i="1"/>
  <c r="T49" i="1" s="1"/>
  <c r="L49" i="1"/>
  <c r="K62" i="1"/>
  <c r="L62" i="1" s="1"/>
  <c r="K54" i="1"/>
  <c r="L54" i="1" s="1"/>
  <c r="K59" i="1"/>
  <c r="T59" i="1" s="1"/>
  <c r="K63" i="1"/>
  <c r="T63" i="1" s="1"/>
  <c r="K66" i="1"/>
  <c r="L66" i="1" s="1"/>
  <c r="K47" i="1"/>
  <c r="T47" i="1" s="1"/>
  <c r="K65" i="1"/>
  <c r="L65" i="1" s="1"/>
  <c r="L63" i="1" l="1"/>
  <c r="T55" i="1"/>
  <c r="T62" i="1"/>
  <c r="L52" i="1"/>
  <c r="L59" i="1"/>
  <c r="T61" i="1"/>
  <c r="L57" i="1"/>
  <c r="T66" i="1"/>
  <c r="L60" i="1"/>
  <c r="T50" i="1"/>
  <c r="T46" i="1"/>
  <c r="L48" i="1"/>
  <c r="L47" i="1"/>
  <c r="T54" i="1"/>
  <c r="T56" i="1"/>
  <c r="L51" i="1"/>
  <c r="L64" i="1"/>
  <c r="L53" i="1"/>
  <c r="L58" i="1"/>
</calcChain>
</file>

<file path=xl/sharedStrings.xml><?xml version="1.0" encoding="utf-8"?>
<sst xmlns="http://schemas.openxmlformats.org/spreadsheetml/2006/main" count="118" uniqueCount="80">
  <si>
    <t>File Name</t>
  </si>
  <si>
    <t>Batch</t>
  </si>
  <si>
    <t>Batch Sample #</t>
  </si>
  <si>
    <t>Initial mass</t>
  </si>
  <si>
    <t>Post Press Dry Mass</t>
  </si>
  <si>
    <t xml:space="preserve">Change in mass after pressing </t>
  </si>
  <si>
    <t>Percent lost</t>
  </si>
  <si>
    <t>Post Press Wet Mass</t>
  </si>
  <si>
    <t>Change in dry vs wet mass</t>
  </si>
  <si>
    <t xml:space="preserve">Archemedies density </t>
  </si>
  <si>
    <t>%TMD</t>
  </si>
  <si>
    <t>Length (mm)</t>
  </si>
  <si>
    <t>Width (mm)</t>
  </si>
  <si>
    <t>Height (mm)</t>
  </si>
  <si>
    <t>Base Area (mm^2)</t>
  </si>
  <si>
    <t>Surface Area (mm)</t>
  </si>
  <si>
    <t>Volume (mm^3)</t>
  </si>
  <si>
    <t>2_1</t>
  </si>
  <si>
    <t>B2</t>
  </si>
  <si>
    <t xml:space="preserve">2 Hour Oven 0 Freezer </t>
  </si>
  <si>
    <t>2_2</t>
  </si>
  <si>
    <t>2_3</t>
  </si>
  <si>
    <t>2_4</t>
  </si>
  <si>
    <t>2_5</t>
  </si>
  <si>
    <t>4_1</t>
  </si>
  <si>
    <t xml:space="preserve">4 Hour Oven 0 Freezer </t>
  </si>
  <si>
    <t>4_2</t>
  </si>
  <si>
    <t>4_3</t>
  </si>
  <si>
    <t>4_4</t>
  </si>
  <si>
    <t>4_5</t>
  </si>
  <si>
    <t>4_6</t>
  </si>
  <si>
    <t>8_1</t>
  </si>
  <si>
    <t>B4</t>
  </si>
  <si>
    <t xml:space="preserve">8 hour </t>
  </si>
  <si>
    <t>8_2</t>
  </si>
  <si>
    <t>8_3</t>
  </si>
  <si>
    <t>8_4</t>
  </si>
  <si>
    <t>8_5</t>
  </si>
  <si>
    <t>8_6</t>
  </si>
  <si>
    <t>8_7</t>
  </si>
  <si>
    <t>12_1</t>
  </si>
  <si>
    <t xml:space="preserve">12 hour </t>
  </si>
  <si>
    <t>12_2</t>
  </si>
  <si>
    <t>12_3</t>
  </si>
  <si>
    <t>12_4</t>
  </si>
  <si>
    <t>12_5</t>
  </si>
  <si>
    <t>12_6</t>
  </si>
  <si>
    <t>12_7</t>
  </si>
  <si>
    <t>24_1</t>
  </si>
  <si>
    <t>24_2</t>
  </si>
  <si>
    <t>24_3</t>
  </si>
  <si>
    <t>24_4</t>
  </si>
  <si>
    <t>24_5</t>
  </si>
  <si>
    <t>B6</t>
  </si>
  <si>
    <t>24_6</t>
  </si>
  <si>
    <t>24_7</t>
  </si>
  <si>
    <t>24_8</t>
  </si>
  <si>
    <t>24_9</t>
  </si>
  <si>
    <t xml:space="preserve"> </t>
  </si>
  <si>
    <t>Sample (B2.)</t>
  </si>
  <si>
    <t>Aproximate Length</t>
  </si>
  <si>
    <t>Aproximate Width</t>
  </si>
  <si>
    <t>Aproximate Height</t>
  </si>
  <si>
    <t>Aproximate vol</t>
  </si>
  <si>
    <t>Aproximate Base Area</t>
  </si>
  <si>
    <t>Approximate density</t>
  </si>
  <si>
    <t>Approximate %TMD</t>
  </si>
  <si>
    <t>Percent diffrence between archmedies and approximate method</t>
  </si>
  <si>
    <t>Press Location</t>
  </si>
  <si>
    <t>Press Pressure kg/cm^2</t>
  </si>
  <si>
    <t>Press Pressure Mpa</t>
  </si>
  <si>
    <t>Die Pressure Mpa</t>
  </si>
  <si>
    <t>dwell time min</t>
  </si>
  <si>
    <t>Post-Press Main Pellet Mass</t>
  </si>
  <si>
    <t>Post-Press Shavings Mass</t>
  </si>
  <si>
    <t>Total Post-Press Mass</t>
  </si>
  <si>
    <t>%lost</t>
  </si>
  <si>
    <t>Overall Change in Mass</t>
  </si>
  <si>
    <t xml:space="preserve">24 hour 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</si>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</sst>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2" xfId="0" applyFill="1" applyBorder="1"/>
    <xf numFmtId="165" fontId="0" fillId="0" borderId="2" xfId="0" applyNumberFormat="1" applyFill="1" applyBorder="1"/>
    <xf numFmtId="164" fontId="0" fillId="0" borderId="0" xfId="0" applyNumberFormat="1" applyFill="1"/>
    <xf numFmtId="164" fontId="0" fillId="0" borderId="2" xfId="0" applyNumberForma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Fill="1" applyBorder="1"/>
    <xf numFmtId="164" fontId="1" fillId="0" borderId="1" xfId="0" applyNumberFormat="1" applyFont="1" applyFill="1" applyBorder="1"/>
    <xf numFmtId="0" fontId="1" fillId="0" borderId="0" xfId="0" applyFon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865E-0D4A-4A14-9BDC-DDF3DBE6804B}">
  <dimension ref="A3:AD108"/>
  <sheetViews>
    <sheetView tabSelected="1" zoomScale="115" zoomScaleNormal="115" workbookViewId="0">
      <selection activeCell="A6" sqref="A6"/>
    </sheetView>
  </sheetViews>
  <sheetFormatPr defaultRowHeight="14.5" x14ac:dyDescent="0.35"/>
  <cols>
    <col min="1" max="2" width="8.7265625" style="1"/>
    <col min="3" max="3" width="0" style="1" hidden="1" customWidth="1"/>
    <col min="4" max="4" width="8.7265625" style="1"/>
    <col min="5" max="5" width="21" style="1" customWidth="1"/>
    <col min="6" max="6" width="18.81640625" style="1" bestFit="1" customWidth="1"/>
    <col min="7" max="7" width="28.453125" style="1" bestFit="1" customWidth="1"/>
    <col min="8" max="9" width="19.26953125" style="1" bestFit="1" customWidth="1"/>
    <col min="10" max="17" width="8.7265625" style="1"/>
    <col min="18" max="18" width="19.26953125" style="1" bestFit="1" customWidth="1"/>
    <col min="19" max="16384" width="8.7265625" style="1"/>
  </cols>
  <sheetData>
    <row r="3" spans="1:18" ht="29" x14ac:dyDescent="0.35">
      <c r="A3" s="1" t="s">
        <v>0</v>
      </c>
      <c r="B3" s="1" t="s">
        <v>1</v>
      </c>
      <c r="D3" s="2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</row>
    <row r="4" spans="1:18" x14ac:dyDescent="0.35">
      <c r="A4" s="1" t="s">
        <v>17</v>
      </c>
      <c r="B4" s="1" t="s">
        <v>18</v>
      </c>
      <c r="C4" s="1" t="s">
        <v>19</v>
      </c>
      <c r="D4" s="1">
        <v>1</v>
      </c>
      <c r="E4" s="1">
        <v>1.504</v>
      </c>
      <c r="F4" s="1">
        <v>1.4118999999999999</v>
      </c>
      <c r="G4" s="1">
        <v>9.2100000000000071E-2</v>
      </c>
      <c r="H4" s="1">
        <v>6.1236702127659619</v>
      </c>
      <c r="I4" s="1">
        <v>0.54969999999999997</v>
      </c>
      <c r="J4" s="1">
        <v>0.86219999999999997</v>
      </c>
      <c r="K4" s="1">
        <v>1.3591707260496404</v>
      </c>
      <c r="L4" s="1">
        <v>89.419126713792124</v>
      </c>
      <c r="M4" s="1">
        <v>10.118</v>
      </c>
      <c r="N4" s="1">
        <v>10.151999999999999</v>
      </c>
      <c r="O4" s="1">
        <v>11.462</v>
      </c>
      <c r="P4" s="3">
        <f>M4*N4</f>
        <v>102.71793599999999</v>
      </c>
      <c r="Q4" s="3">
        <f>2*(M4*N4+O4*M4+N4*O4)</f>
        <v>670.10535199999993</v>
      </c>
      <c r="R4" s="3">
        <f>M4*N4*O4</f>
        <v>1177.3529824319999</v>
      </c>
    </row>
    <row r="5" spans="1:18" x14ac:dyDescent="0.35">
      <c r="A5" s="1" t="s">
        <v>20</v>
      </c>
      <c r="D5" s="1">
        <v>2</v>
      </c>
      <c r="E5" s="1">
        <v>1.4992000000000001</v>
      </c>
      <c r="F5" s="1">
        <v>1.4542999999999999</v>
      </c>
      <c r="G5" s="1">
        <v>4.4900000000000162E-2</v>
      </c>
      <c r="H5" s="1">
        <v>2.9949306296691676</v>
      </c>
      <c r="I5" s="1">
        <v>0.58560000000000001</v>
      </c>
      <c r="J5" s="1">
        <v>0.86869999999999992</v>
      </c>
      <c r="K5" s="1">
        <v>1.3895119143547832</v>
      </c>
      <c r="L5" s="1">
        <v>91.415257523340998</v>
      </c>
      <c r="M5" s="1">
        <v>10.141</v>
      </c>
      <c r="N5" s="1">
        <v>10.122</v>
      </c>
      <c r="O5" s="1">
        <v>10.448</v>
      </c>
      <c r="P5" s="3">
        <f t="shared" ref="P5:P14" si="0">M5*N5</f>
        <v>102.64720199999999</v>
      </c>
      <c r="Q5" s="3">
        <f t="shared" ref="Q5:Q14" si="1">2*(M5*N5+O5*M5+N5*O5)</f>
        <v>628.71005200000002</v>
      </c>
      <c r="R5" s="3">
        <f t="shared" ref="R5:R14" si="2">M5*N5*O5</f>
        <v>1072.4579664959999</v>
      </c>
    </row>
    <row r="6" spans="1:18" x14ac:dyDescent="0.35">
      <c r="A6" s="1" t="s">
        <v>21</v>
      </c>
      <c r="D6" s="1">
        <v>3</v>
      </c>
      <c r="E6" s="1">
        <v>1.5016</v>
      </c>
      <c r="F6" s="1">
        <v>1.4108000000000001</v>
      </c>
      <c r="G6" s="1">
        <v>9.0799999999999992E-2</v>
      </c>
      <c r="H6" s="1">
        <v>6.0468833244539155</v>
      </c>
      <c r="I6" s="1">
        <v>0.55379999999999996</v>
      </c>
      <c r="J6" s="1">
        <v>0.8570000000000001</v>
      </c>
      <c r="K6" s="1">
        <v>1.366352392065344</v>
      </c>
      <c r="L6" s="1">
        <v>89.891604741141052</v>
      </c>
      <c r="M6" s="1">
        <v>10.233000000000001</v>
      </c>
      <c r="N6" s="1">
        <v>10.047000000000001</v>
      </c>
      <c r="O6" s="1">
        <v>10.401</v>
      </c>
      <c r="P6" s="3">
        <f t="shared" si="0"/>
        <v>102.81095100000002</v>
      </c>
      <c r="Q6" s="3">
        <f t="shared" si="1"/>
        <v>627.48646200000007</v>
      </c>
      <c r="R6" s="3">
        <f t="shared" si="2"/>
        <v>1069.3367013510001</v>
      </c>
    </row>
    <row r="7" spans="1:18" x14ac:dyDescent="0.35">
      <c r="A7" s="1" t="s">
        <v>22</v>
      </c>
      <c r="D7" s="1">
        <v>4</v>
      </c>
      <c r="E7" s="1">
        <v>1.5025999999999999</v>
      </c>
      <c r="F7" s="1">
        <v>1.4584999999999999</v>
      </c>
      <c r="G7" s="1">
        <v>4.4100000000000028E-2</v>
      </c>
      <c r="H7" s="1">
        <v>2.9349128177825126</v>
      </c>
      <c r="I7" s="1">
        <v>0.57640000000000002</v>
      </c>
      <c r="J7" s="1">
        <v>0.88209999999999988</v>
      </c>
      <c r="K7" s="1">
        <v>1.3723557419793675</v>
      </c>
      <c r="L7" s="1">
        <v>90.286561972326808</v>
      </c>
      <c r="M7" s="1">
        <v>10.367000000000001</v>
      </c>
      <c r="N7" s="1">
        <v>10.07</v>
      </c>
      <c r="O7" s="1">
        <v>10.872999999999999</v>
      </c>
      <c r="P7" s="3">
        <f t="shared" si="0"/>
        <v>104.39569000000002</v>
      </c>
      <c r="Q7" s="3">
        <f t="shared" si="1"/>
        <v>653.214382</v>
      </c>
      <c r="R7" s="3">
        <f t="shared" si="2"/>
        <v>1135.0943373700002</v>
      </c>
    </row>
    <row r="8" spans="1:18" s="4" customFormat="1" x14ac:dyDescent="0.35">
      <c r="A8" s="1" t="s">
        <v>23</v>
      </c>
      <c r="D8" s="4">
        <v>5</v>
      </c>
      <c r="E8" s="4">
        <v>1.4861</v>
      </c>
      <c r="F8" s="4">
        <v>1.3835999999999999</v>
      </c>
      <c r="G8" s="4">
        <v>0.10250000000000004</v>
      </c>
      <c r="H8" s="4">
        <v>6.8972478298903201</v>
      </c>
      <c r="I8" s="4">
        <v>0.5665</v>
      </c>
      <c r="J8" s="4">
        <v>0.81709999999999994</v>
      </c>
      <c r="K8" s="4">
        <v>1.4054436421490639</v>
      </c>
      <c r="L8" s="4">
        <v>92.463397509806839</v>
      </c>
      <c r="M8" s="4">
        <v>10.097</v>
      </c>
      <c r="N8" s="4">
        <v>10.401</v>
      </c>
      <c r="O8" s="4">
        <v>10.132999999999999</v>
      </c>
      <c r="P8" s="5">
        <f t="shared" si="0"/>
        <v>105.018897</v>
      </c>
      <c r="Q8" s="5">
        <f t="shared" si="1"/>
        <v>625.45026199999995</v>
      </c>
      <c r="R8" s="5">
        <f t="shared" si="2"/>
        <v>1064.1564833009998</v>
      </c>
    </row>
    <row r="9" spans="1:18" x14ac:dyDescent="0.35">
      <c r="A9" s="1" t="s">
        <v>24</v>
      </c>
      <c r="B9" s="1" t="s">
        <v>18</v>
      </c>
      <c r="C9" s="1" t="s">
        <v>25</v>
      </c>
      <c r="D9" s="1">
        <v>6</v>
      </c>
      <c r="E9" s="1">
        <v>1.5017</v>
      </c>
      <c r="F9" s="1">
        <v>1.4841</v>
      </c>
      <c r="G9" s="1">
        <v>1.760000000000006E-2</v>
      </c>
      <c r="H9" s="1">
        <v>1.1720050609309489</v>
      </c>
      <c r="I9" s="1">
        <v>0.59370000000000001</v>
      </c>
      <c r="J9" s="1">
        <v>0.89039999999999997</v>
      </c>
      <c r="K9" s="1">
        <v>1.3834265498652292</v>
      </c>
      <c r="L9" s="1">
        <v>91.014904596396647</v>
      </c>
      <c r="M9" s="1">
        <v>10.067</v>
      </c>
      <c r="N9" s="1">
        <v>10.231999999999999</v>
      </c>
      <c r="O9" s="1">
        <v>10.672000000000001</v>
      </c>
      <c r="P9" s="3">
        <f t="shared" si="0"/>
        <v>103.005544</v>
      </c>
      <c r="Q9" s="3">
        <f t="shared" si="1"/>
        <v>639.27294400000005</v>
      </c>
      <c r="R9" s="3">
        <f t="shared" si="2"/>
        <v>1099.2751655680001</v>
      </c>
    </row>
    <row r="10" spans="1:18" x14ac:dyDescent="0.35">
      <c r="A10" s="1" t="s">
        <v>26</v>
      </c>
      <c r="D10" s="1">
        <v>7</v>
      </c>
      <c r="E10" s="1">
        <v>1.5027999999999999</v>
      </c>
      <c r="F10" s="1">
        <v>1.4778</v>
      </c>
      <c r="G10" s="1">
        <v>2.4999999999999911E-2</v>
      </c>
      <c r="H10" s="1">
        <v>1.6635613521426611</v>
      </c>
      <c r="I10" s="1">
        <v>0.5948</v>
      </c>
      <c r="J10" s="1">
        <v>0.88300000000000001</v>
      </c>
      <c r="K10" s="1">
        <v>1.3890985277463195</v>
      </c>
      <c r="L10" s="1">
        <v>91.388061035942073</v>
      </c>
      <c r="M10" s="1">
        <v>10.164999999999999</v>
      </c>
      <c r="N10" s="1">
        <v>10.425000000000001</v>
      </c>
      <c r="O10" s="1">
        <v>10.401</v>
      </c>
      <c r="P10" s="3">
        <f t="shared" si="0"/>
        <v>105.970125</v>
      </c>
      <c r="Q10" s="3">
        <f t="shared" si="1"/>
        <v>640.25342999999998</v>
      </c>
      <c r="R10" s="3">
        <f t="shared" si="2"/>
        <v>1102.195270125</v>
      </c>
    </row>
    <row r="11" spans="1:18" x14ac:dyDescent="0.35">
      <c r="A11" s="1" t="s">
        <v>27</v>
      </c>
      <c r="D11" s="1">
        <v>8</v>
      </c>
      <c r="E11" s="1">
        <v>1.5003</v>
      </c>
      <c r="F11" s="1">
        <v>1.4775</v>
      </c>
      <c r="G11" s="1">
        <v>2.2799999999999931E-2</v>
      </c>
      <c r="H11" s="1">
        <v>1.5196960607878378</v>
      </c>
      <c r="I11" s="1">
        <v>0.59470000000000001</v>
      </c>
      <c r="J11" s="1">
        <v>0.88280000000000003</v>
      </c>
      <c r="K11" s="1">
        <v>1.3891311735387402</v>
      </c>
      <c r="L11" s="1">
        <v>91.390208785443434</v>
      </c>
      <c r="M11" s="1">
        <v>10.23</v>
      </c>
      <c r="N11" s="1">
        <v>10.028</v>
      </c>
      <c r="O11" s="1">
        <v>10.661</v>
      </c>
      <c r="P11" s="3">
        <f t="shared" si="0"/>
        <v>102.58644000000001</v>
      </c>
      <c r="Q11" s="3">
        <f t="shared" si="1"/>
        <v>637.11395600000003</v>
      </c>
      <c r="R11" s="3">
        <f t="shared" si="2"/>
        <v>1093.6740368400001</v>
      </c>
    </row>
    <row r="12" spans="1:18" x14ac:dyDescent="0.35">
      <c r="A12" s="1" t="s">
        <v>28</v>
      </c>
      <c r="D12" s="1">
        <v>9</v>
      </c>
      <c r="E12" s="1">
        <v>1.5024999999999999</v>
      </c>
      <c r="F12" s="1">
        <v>1.4678</v>
      </c>
      <c r="G12" s="1">
        <v>3.4699999999999953E-2</v>
      </c>
      <c r="H12" s="1">
        <v>2.3094841930116443</v>
      </c>
      <c r="I12" s="1">
        <v>0.58240000000000003</v>
      </c>
      <c r="J12" s="1">
        <v>0.88539999999999996</v>
      </c>
      <c r="K12" s="1">
        <v>1.3759588886379037</v>
      </c>
      <c r="L12" s="1">
        <v>90.523611094598934</v>
      </c>
      <c r="M12" s="1">
        <v>10.188000000000001</v>
      </c>
      <c r="N12" s="1">
        <v>10.472</v>
      </c>
      <c r="O12" s="1">
        <v>10.685</v>
      </c>
      <c r="P12" s="3">
        <f t="shared" si="0"/>
        <v>106.68873600000001</v>
      </c>
      <c r="Q12" s="3">
        <f t="shared" si="1"/>
        <v>654.88167200000009</v>
      </c>
      <c r="R12" s="3">
        <f t="shared" si="2"/>
        <v>1139.96914416</v>
      </c>
    </row>
    <row r="13" spans="1:18" x14ac:dyDescent="0.35">
      <c r="A13" s="1" t="s">
        <v>29</v>
      </c>
      <c r="D13" s="1">
        <v>10</v>
      </c>
      <c r="E13" s="1">
        <v>1.50176</v>
      </c>
      <c r="F13" s="1">
        <v>1.4671000000000001</v>
      </c>
      <c r="G13" s="1">
        <v>3.4659999999999913E-2</v>
      </c>
      <c r="H13" s="1">
        <v>2.3079586618367722</v>
      </c>
      <c r="I13" s="1">
        <v>0.59109999999999996</v>
      </c>
      <c r="J13" s="1">
        <v>0.87600000000000011</v>
      </c>
      <c r="K13" s="1">
        <v>1.3900605022831047</v>
      </c>
      <c r="L13" s="1">
        <v>91.451348834414787</v>
      </c>
      <c r="M13" s="1">
        <v>10.048999999999999</v>
      </c>
      <c r="N13" s="1">
        <v>10.353999999999999</v>
      </c>
      <c r="O13" s="1">
        <v>10.756</v>
      </c>
      <c r="P13" s="3">
        <f t="shared" si="0"/>
        <v>104.04734599999999</v>
      </c>
      <c r="Q13" s="3">
        <f t="shared" si="1"/>
        <v>647.00402799999995</v>
      </c>
      <c r="R13" s="3">
        <f t="shared" si="2"/>
        <v>1119.133253576</v>
      </c>
    </row>
    <row r="14" spans="1:18" s="4" customFormat="1" x14ac:dyDescent="0.35">
      <c r="A14" s="1" t="s">
        <v>30</v>
      </c>
      <c r="D14" s="4">
        <v>11</v>
      </c>
      <c r="E14" s="4">
        <v>1.5009999999999999</v>
      </c>
      <c r="F14" s="4">
        <v>1.4757</v>
      </c>
      <c r="G14" s="4">
        <v>2.5299999999999878E-2</v>
      </c>
      <c r="H14" s="4">
        <v>1.6855429713524237</v>
      </c>
      <c r="I14" s="4">
        <v>0.58730000000000004</v>
      </c>
      <c r="J14" s="4">
        <v>0.88839999999999997</v>
      </c>
      <c r="K14" s="4">
        <v>1.3786931562359299</v>
      </c>
      <c r="L14" s="4">
        <v>90.70349712078486</v>
      </c>
      <c r="M14" s="4">
        <v>10.061999999999999</v>
      </c>
      <c r="N14" s="4">
        <v>10.118</v>
      </c>
      <c r="O14" s="4">
        <v>10.614000000000001</v>
      </c>
      <c r="P14" s="5">
        <f t="shared" si="0"/>
        <v>101.807316</v>
      </c>
      <c r="Q14" s="5">
        <f t="shared" si="1"/>
        <v>631.99567200000001</v>
      </c>
      <c r="R14" s="5">
        <f t="shared" si="2"/>
        <v>1080.582852024</v>
      </c>
    </row>
    <row r="15" spans="1:18" x14ac:dyDescent="0.35">
      <c r="A15" s="1" t="s">
        <v>31</v>
      </c>
      <c r="B15" s="1" t="s">
        <v>32</v>
      </c>
      <c r="C15" s="1" t="s">
        <v>33</v>
      </c>
      <c r="D15" s="1">
        <v>1</v>
      </c>
      <c r="E15" s="1">
        <v>1.5028999999999999</v>
      </c>
      <c r="F15" s="1">
        <v>1.5029999999999999</v>
      </c>
      <c r="G15" s="6">
        <v>9.9999999999988987E-5</v>
      </c>
      <c r="H15" s="1">
        <v>6.6538026482127217E-3</v>
      </c>
      <c r="I15" s="1">
        <v>0.58409999999999995</v>
      </c>
      <c r="J15" s="1">
        <v>0.91889999999999994</v>
      </c>
      <c r="K15" s="1">
        <v>1.3575905974534768</v>
      </c>
      <c r="L15" s="1">
        <v>0.8931517088509715</v>
      </c>
      <c r="M15" s="1">
        <v>10.353999999999999</v>
      </c>
      <c r="N15" s="1">
        <v>10.212</v>
      </c>
      <c r="O15" s="1">
        <v>11.298</v>
      </c>
      <c r="P15" s="3">
        <f>M15*N15</f>
        <v>105.73504799999999</v>
      </c>
      <c r="Q15" s="3">
        <f>2*(M15*N15+O15*M15+N15*O15)</f>
        <v>676.17943200000002</v>
      </c>
      <c r="R15" s="3">
        <f>M15*N15*O15</f>
        <v>1194.5945723039999</v>
      </c>
    </row>
    <row r="16" spans="1:18" x14ac:dyDescent="0.35">
      <c r="A16" s="1" t="s">
        <v>34</v>
      </c>
      <c r="D16" s="1">
        <v>2</v>
      </c>
      <c r="E16" s="1">
        <v>1.5016</v>
      </c>
      <c r="F16" s="1">
        <v>1.5350999999999999</v>
      </c>
      <c r="G16" s="6">
        <v>3.3499999999999863E-2</v>
      </c>
      <c r="H16" s="1">
        <v>2.2309536494405875</v>
      </c>
      <c r="I16" s="1">
        <v>0.60260000000000002</v>
      </c>
      <c r="J16" s="1">
        <v>0.93249999999999988</v>
      </c>
      <c r="K16" s="1">
        <v>1.3663624664879357</v>
      </c>
      <c r="L16" s="1">
        <v>0.89892267532101033</v>
      </c>
      <c r="M16" s="1">
        <v>10.303000000000001</v>
      </c>
      <c r="N16" s="1">
        <v>10.25</v>
      </c>
      <c r="O16" s="1">
        <v>11.228999999999999</v>
      </c>
      <c r="P16" s="3">
        <f t="shared" ref="P16:P28" si="3">M16*N16</f>
        <v>105.60575000000001</v>
      </c>
      <c r="Q16" s="3">
        <f t="shared" ref="Q16:Q28" si="4">2*(M16*N16+O16*M16+N16*O16)</f>
        <v>672.79077399999994</v>
      </c>
      <c r="R16" s="3">
        <f t="shared" ref="R16:R28" si="5">M16*N16*O16</f>
        <v>1185.8469667500001</v>
      </c>
    </row>
    <row r="17" spans="1:18" x14ac:dyDescent="0.35">
      <c r="A17" s="1" t="s">
        <v>35</v>
      </c>
      <c r="D17" s="1">
        <v>3</v>
      </c>
      <c r="E17" s="1">
        <v>1.5008999999999999</v>
      </c>
      <c r="F17" s="1">
        <v>1.5145</v>
      </c>
      <c r="G17" s="6">
        <v>1.3600000000000056E-2</v>
      </c>
      <c r="H17" s="1">
        <v>0.906122992870948</v>
      </c>
      <c r="I17" s="1">
        <v>0.60229999999999995</v>
      </c>
      <c r="J17" s="1">
        <v>0.91220000000000001</v>
      </c>
      <c r="K17" s="1">
        <v>1.3780256522692391</v>
      </c>
      <c r="L17" s="1">
        <v>0.90659582386134152</v>
      </c>
      <c r="M17" s="1">
        <v>10.236000000000001</v>
      </c>
      <c r="N17" s="1">
        <v>10.137</v>
      </c>
      <c r="O17" s="1">
        <v>10.864000000000001</v>
      </c>
      <c r="P17" s="3">
        <f t="shared" si="3"/>
        <v>103.76233200000001</v>
      </c>
      <c r="Q17" s="3">
        <f t="shared" si="4"/>
        <v>650.18920800000012</v>
      </c>
      <c r="R17" s="3">
        <f t="shared" si="5"/>
        <v>1127.2739748480003</v>
      </c>
    </row>
    <row r="18" spans="1:18" x14ac:dyDescent="0.35">
      <c r="A18" s="1" t="s">
        <v>36</v>
      </c>
      <c r="D18" s="1">
        <v>4</v>
      </c>
      <c r="E18" s="1">
        <v>1.502</v>
      </c>
      <c r="F18" s="1">
        <v>1.5048999999999999</v>
      </c>
      <c r="G18" s="6">
        <v>2.8999999999999027E-3</v>
      </c>
      <c r="H18" s="1">
        <v>0.1930758988015914</v>
      </c>
      <c r="I18" s="1">
        <v>0.60960000000000003</v>
      </c>
      <c r="J18" s="1">
        <v>0.89529999999999987</v>
      </c>
      <c r="K18" s="1">
        <v>1.3951379425890764</v>
      </c>
      <c r="L18" s="1">
        <v>0.91785390959807656</v>
      </c>
      <c r="M18" s="1">
        <v>10.188000000000001</v>
      </c>
      <c r="N18" s="1">
        <v>10.118</v>
      </c>
      <c r="O18" s="1">
        <v>10.59</v>
      </c>
      <c r="P18" s="3">
        <f t="shared" si="3"/>
        <v>103.08218400000001</v>
      </c>
      <c r="Q18" s="3">
        <f t="shared" si="4"/>
        <v>636.24544800000012</v>
      </c>
      <c r="R18" s="3">
        <f t="shared" si="5"/>
        <v>1091.6403285600002</v>
      </c>
    </row>
    <row r="19" spans="1:18" x14ac:dyDescent="0.35">
      <c r="A19" s="1" t="s">
        <v>37</v>
      </c>
      <c r="D19" s="1">
        <v>5</v>
      </c>
      <c r="E19" s="6">
        <v>1.5019</v>
      </c>
      <c r="F19" s="1">
        <v>1.5132000000000001</v>
      </c>
      <c r="G19" s="6">
        <v>1.1300000000000088E-2</v>
      </c>
      <c r="H19" s="1">
        <v>0.75238031826353868</v>
      </c>
      <c r="I19" s="1">
        <v>0.5958</v>
      </c>
      <c r="J19" s="1">
        <v>0.9174000000000001</v>
      </c>
      <c r="K19" s="1">
        <v>1.3690385873119686</v>
      </c>
      <c r="L19" s="1">
        <v>0.90068328112629514</v>
      </c>
      <c r="M19" s="1">
        <v>10.542999999999999</v>
      </c>
      <c r="N19" s="1">
        <v>10.211</v>
      </c>
      <c r="O19" s="1">
        <v>10.85</v>
      </c>
      <c r="P19" s="3">
        <f t="shared" si="3"/>
        <v>107.654573</v>
      </c>
      <c r="Q19" s="3">
        <f t="shared" si="4"/>
        <v>665.67094599999996</v>
      </c>
      <c r="R19" s="3">
        <f t="shared" si="5"/>
        <v>1168.0521170499999</v>
      </c>
    </row>
    <row r="20" spans="1:18" x14ac:dyDescent="0.35">
      <c r="A20" s="1" t="s">
        <v>38</v>
      </c>
      <c r="D20" s="1">
        <v>6</v>
      </c>
      <c r="E20" s="6">
        <v>1.5</v>
      </c>
      <c r="F20" s="1">
        <v>1.5284</v>
      </c>
      <c r="G20" s="6">
        <v>2.8399999999999981E-2</v>
      </c>
      <c r="H20" s="1">
        <v>1.893333333333332</v>
      </c>
      <c r="I20" s="1">
        <v>0.60419999999999996</v>
      </c>
      <c r="J20" s="1">
        <v>0.92420000000000002</v>
      </c>
      <c r="K20" s="1">
        <v>1.3726163168145422</v>
      </c>
      <c r="L20" s="1">
        <v>0.90303705053588301</v>
      </c>
      <c r="M20" s="1">
        <v>10.118</v>
      </c>
      <c r="N20" s="1">
        <v>10.16</v>
      </c>
      <c r="O20" s="1">
        <v>11.131</v>
      </c>
      <c r="P20" s="3">
        <f t="shared" si="3"/>
        <v>102.79888000000001</v>
      </c>
      <c r="Q20" s="3">
        <f t="shared" si="4"/>
        <v>657.02659600000004</v>
      </c>
      <c r="R20" s="3">
        <f t="shared" si="5"/>
        <v>1144.2543332800001</v>
      </c>
    </row>
    <row r="21" spans="1:18" s="4" customFormat="1" x14ac:dyDescent="0.35">
      <c r="A21" s="1" t="s">
        <v>39</v>
      </c>
      <c r="D21" s="4">
        <v>7</v>
      </c>
      <c r="E21" s="7">
        <v>1.5025999999999999</v>
      </c>
      <c r="F21" s="4">
        <v>1.4983</v>
      </c>
      <c r="G21" s="7">
        <v>4.2999999999999705E-3</v>
      </c>
      <c r="H21" s="4">
        <v>0.28617063756155803</v>
      </c>
      <c r="I21" s="4">
        <v>0.60150000000000003</v>
      </c>
      <c r="J21" s="4">
        <v>0.89679999999999993</v>
      </c>
      <c r="K21" s="4">
        <v>1.3866960303300624</v>
      </c>
      <c r="L21" s="4">
        <v>0.91230001995398835</v>
      </c>
      <c r="M21" s="4">
        <v>10.496</v>
      </c>
      <c r="N21" s="4">
        <v>10.188000000000001</v>
      </c>
      <c r="O21" s="4">
        <v>10.756</v>
      </c>
      <c r="P21" s="5">
        <f t="shared" si="3"/>
        <v>106.93324800000001</v>
      </c>
      <c r="Q21" s="5">
        <f t="shared" si="4"/>
        <v>658.82070400000009</v>
      </c>
      <c r="R21" s="5">
        <f t="shared" si="5"/>
        <v>1150.1740154880001</v>
      </c>
    </row>
    <row r="22" spans="1:18" x14ac:dyDescent="0.35">
      <c r="A22" s="1" t="s">
        <v>40</v>
      </c>
      <c r="B22" s="1" t="s">
        <v>32</v>
      </c>
      <c r="C22" s="1" t="s">
        <v>41</v>
      </c>
      <c r="D22" s="1">
        <v>8</v>
      </c>
      <c r="E22" s="1">
        <v>1.4993000000000001</v>
      </c>
      <c r="F22" s="1">
        <v>1.5296000000000001</v>
      </c>
      <c r="G22" s="6">
        <v>3.0299999999999994E-2</v>
      </c>
      <c r="H22" s="1">
        <v>2.0209431067831649</v>
      </c>
      <c r="I22" s="1">
        <v>0.61209999999999998</v>
      </c>
      <c r="J22" s="1">
        <v>0.91750000000000009</v>
      </c>
      <c r="K22" s="1">
        <v>1.383725340599455</v>
      </c>
      <c r="L22" s="1">
        <v>0.91034561881543086</v>
      </c>
      <c r="M22" s="1">
        <v>10.542999999999999</v>
      </c>
      <c r="N22" s="1">
        <v>10.307</v>
      </c>
      <c r="O22" s="1">
        <v>10.803000000000001</v>
      </c>
      <c r="P22" s="3">
        <f t="shared" si="3"/>
        <v>108.666701</v>
      </c>
      <c r="Q22" s="3">
        <f t="shared" si="4"/>
        <v>667.81850199999997</v>
      </c>
      <c r="R22" s="3">
        <f t="shared" si="5"/>
        <v>1173.9263709030001</v>
      </c>
    </row>
    <row r="23" spans="1:18" x14ac:dyDescent="0.35">
      <c r="A23" s="1" t="s">
        <v>42</v>
      </c>
      <c r="D23" s="1">
        <v>9</v>
      </c>
      <c r="E23" s="1">
        <v>1.5012000000000001</v>
      </c>
      <c r="F23" s="1">
        <v>1.5107999999999999</v>
      </c>
      <c r="G23" s="6">
        <v>9.5999999999998309E-3</v>
      </c>
      <c r="H23" s="1">
        <v>0.63948840927257067</v>
      </c>
      <c r="I23" s="1">
        <v>0.60540000000000005</v>
      </c>
      <c r="J23" s="1">
        <v>0.90539999999999987</v>
      </c>
      <c r="K23" s="1">
        <v>1.3849834327369119</v>
      </c>
      <c r="L23" s="1">
        <v>0.91117331101112631</v>
      </c>
      <c r="M23" s="1">
        <v>10.282999999999999</v>
      </c>
      <c r="N23" s="1">
        <v>10.259</v>
      </c>
      <c r="O23" s="1">
        <v>10.625</v>
      </c>
      <c r="P23" s="3">
        <f t="shared" si="3"/>
        <v>105.493297</v>
      </c>
      <c r="Q23" s="3">
        <f t="shared" si="4"/>
        <v>647.50409400000001</v>
      </c>
      <c r="R23" s="3">
        <f t="shared" si="5"/>
        <v>1120.8662806249999</v>
      </c>
    </row>
    <row r="24" spans="1:18" x14ac:dyDescent="0.35">
      <c r="A24" s="1" t="s">
        <v>43</v>
      </c>
      <c r="D24" s="1">
        <v>10</v>
      </c>
      <c r="E24" s="1">
        <v>1.5046999999999999</v>
      </c>
      <c r="F24" s="1">
        <v>1.5502</v>
      </c>
      <c r="G24" s="6">
        <v>4.5500000000000096E-2</v>
      </c>
      <c r="H24" s="1">
        <v>3.0238585764604307</v>
      </c>
      <c r="I24" s="1">
        <v>0.61280000000000001</v>
      </c>
      <c r="J24" s="1">
        <v>0.93740000000000001</v>
      </c>
      <c r="K24" s="1">
        <v>1.3725901429485809</v>
      </c>
      <c r="L24" s="1">
        <v>0.90301983088722426</v>
      </c>
      <c r="M24" s="1">
        <v>10.225</v>
      </c>
      <c r="N24" s="1">
        <v>10.188000000000001</v>
      </c>
      <c r="O24" s="1">
        <v>11.085000000000001</v>
      </c>
      <c r="P24" s="3">
        <f t="shared" si="3"/>
        <v>104.17230000000001</v>
      </c>
      <c r="Q24" s="3">
        <f t="shared" si="4"/>
        <v>660.90081000000009</v>
      </c>
      <c r="R24" s="3">
        <f t="shared" si="5"/>
        <v>1154.7499455000002</v>
      </c>
    </row>
    <row r="25" spans="1:18" x14ac:dyDescent="0.35">
      <c r="A25" s="1" t="s">
        <v>44</v>
      </c>
      <c r="D25" s="1">
        <v>11</v>
      </c>
      <c r="E25" s="6">
        <v>1.5017</v>
      </c>
      <c r="F25" s="1">
        <v>1.4968999999999999</v>
      </c>
      <c r="G25" s="6">
        <v>4.8000000000001375E-3</v>
      </c>
      <c r="H25" s="1">
        <v>0.31963774389026683</v>
      </c>
      <c r="I25" s="1">
        <v>0.59819999999999995</v>
      </c>
      <c r="J25" s="1">
        <v>0.89869999999999994</v>
      </c>
      <c r="K25" s="1">
        <v>1.3824713475019472</v>
      </c>
      <c r="L25" s="1">
        <v>0.90952062335654427</v>
      </c>
      <c r="M25" s="1">
        <v>10.425000000000001</v>
      </c>
      <c r="N25" s="1">
        <v>10.282999999999999</v>
      </c>
      <c r="O25" s="1">
        <v>10.638</v>
      </c>
      <c r="P25" s="3">
        <f t="shared" si="3"/>
        <v>107.200275</v>
      </c>
      <c r="Q25" s="3">
        <f t="shared" si="4"/>
        <v>654.98395800000003</v>
      </c>
      <c r="R25" s="3">
        <f t="shared" si="5"/>
        <v>1140.3965254500001</v>
      </c>
    </row>
    <row r="26" spans="1:18" x14ac:dyDescent="0.35">
      <c r="A26" s="1" t="s">
        <v>45</v>
      </c>
      <c r="D26" s="1">
        <v>12</v>
      </c>
      <c r="E26" s="1">
        <v>1.5024</v>
      </c>
      <c r="F26" s="1">
        <v>1.5129999999999999</v>
      </c>
      <c r="G26" s="6">
        <v>1.0599999999999943E-2</v>
      </c>
      <c r="H26" s="1">
        <v>0.70553780617678008</v>
      </c>
      <c r="I26" s="1">
        <v>0.59040000000000004</v>
      </c>
      <c r="J26" s="1">
        <v>0.92259999999999986</v>
      </c>
      <c r="K26" s="1">
        <v>1.3611424235855194</v>
      </c>
      <c r="L26" s="1">
        <v>0.89548843656942068</v>
      </c>
      <c r="M26" s="1">
        <v>10.472</v>
      </c>
      <c r="N26" s="1">
        <v>10.445</v>
      </c>
      <c r="O26" s="1">
        <v>10.85</v>
      </c>
      <c r="P26" s="3">
        <f t="shared" si="3"/>
        <v>109.38003999999999</v>
      </c>
      <c r="Q26" s="3">
        <f t="shared" si="4"/>
        <v>672.65897999999993</v>
      </c>
      <c r="R26" s="3">
        <f t="shared" si="5"/>
        <v>1186.773434</v>
      </c>
    </row>
    <row r="27" spans="1:18" x14ac:dyDescent="0.35">
      <c r="A27" s="1" t="s">
        <v>46</v>
      </c>
      <c r="D27" s="1">
        <v>13</v>
      </c>
      <c r="E27" s="1">
        <v>1.5014000000000001</v>
      </c>
      <c r="F27" s="1">
        <v>1.5034000000000001</v>
      </c>
      <c r="G27" s="6">
        <v>2.0000000000000018E-3</v>
      </c>
      <c r="H27" s="1">
        <v>0.13320900492873328</v>
      </c>
      <c r="I27" s="1">
        <v>0.59279999999999999</v>
      </c>
      <c r="J27" s="1">
        <v>0.91060000000000008</v>
      </c>
      <c r="K27" s="1">
        <v>1.3703294531078409</v>
      </c>
      <c r="L27" s="1">
        <v>0.90153253493936902</v>
      </c>
      <c r="M27" s="1">
        <v>10.992000000000001</v>
      </c>
      <c r="N27" s="1">
        <v>10.685</v>
      </c>
      <c r="O27" s="1">
        <v>10.462</v>
      </c>
      <c r="P27" s="3">
        <f t="shared" si="3"/>
        <v>117.44952000000002</v>
      </c>
      <c r="Q27" s="3">
        <f t="shared" si="4"/>
        <v>688.46858800000007</v>
      </c>
      <c r="R27" s="3">
        <f t="shared" si="5"/>
        <v>1228.7568782400001</v>
      </c>
    </row>
    <row r="28" spans="1:18" s="4" customFormat="1" x14ac:dyDescent="0.35">
      <c r="A28" s="1" t="s">
        <v>47</v>
      </c>
      <c r="D28" s="4">
        <v>14</v>
      </c>
      <c r="E28" s="4">
        <v>1.5024999999999999</v>
      </c>
      <c r="F28" s="4">
        <v>1.6020000000000001</v>
      </c>
      <c r="G28" s="7">
        <v>9.9500000000000144E-2</v>
      </c>
      <c r="H28" s="4">
        <v>6.6222961730449352</v>
      </c>
      <c r="I28" s="4">
        <v>0.62119999999999997</v>
      </c>
      <c r="J28" s="4">
        <v>0.98080000000000012</v>
      </c>
      <c r="K28" s="4">
        <v>1.3556892332789559</v>
      </c>
      <c r="L28" s="4">
        <v>0.89190081136773414</v>
      </c>
      <c r="M28" s="4">
        <v>10.212</v>
      </c>
      <c r="N28" s="4">
        <v>10.212</v>
      </c>
      <c r="O28" s="4">
        <v>11.725</v>
      </c>
      <c r="P28" s="5">
        <f t="shared" si="3"/>
        <v>104.284944</v>
      </c>
      <c r="Q28" s="5">
        <f t="shared" si="4"/>
        <v>687.51268800000003</v>
      </c>
      <c r="R28" s="5">
        <f t="shared" si="5"/>
        <v>1222.7409683999999</v>
      </c>
    </row>
    <row r="29" spans="1:18" x14ac:dyDescent="0.35">
      <c r="A29" s="1" t="s">
        <v>48</v>
      </c>
      <c r="B29" s="1" t="s">
        <v>32</v>
      </c>
      <c r="D29" s="1">
        <v>16</v>
      </c>
      <c r="E29" s="1">
        <v>1.5025999999999999</v>
      </c>
      <c r="F29" s="1">
        <v>1.5102</v>
      </c>
      <c r="G29" s="6">
        <v>7.6000000000000512E-3</v>
      </c>
      <c r="H29" s="1">
        <v>0.50578996406229537</v>
      </c>
      <c r="I29" s="1">
        <v>0.58199999999999996</v>
      </c>
      <c r="J29" s="1">
        <v>0.92820000000000003</v>
      </c>
      <c r="K29" s="1">
        <v>1.3504266321913381</v>
      </c>
      <c r="L29" s="1">
        <v>0.88843857381009084</v>
      </c>
      <c r="M29" s="1">
        <v>11.205</v>
      </c>
      <c r="N29" s="1">
        <v>11.071999999999999</v>
      </c>
      <c r="O29" s="1">
        <v>12.971</v>
      </c>
      <c r="P29" s="3">
        <f t="shared" ref="P29:P32" si="6">M29*N29</f>
        <v>124.06175999999999</v>
      </c>
      <c r="Q29" s="3">
        <f t="shared" ref="Q29:Q32" si="7">2*(M29*N29+O29*M29+N29*O29)</f>
        <v>826.03345400000001</v>
      </c>
      <c r="R29" s="3">
        <f t="shared" ref="R29:R32" si="8">M29*N29*O29</f>
        <v>1609.20508896</v>
      </c>
    </row>
    <row r="30" spans="1:18" x14ac:dyDescent="0.35">
      <c r="A30" s="1" t="s">
        <v>49</v>
      </c>
      <c r="D30" s="1">
        <v>17</v>
      </c>
      <c r="E30" s="1">
        <v>1.5001</v>
      </c>
      <c r="F30" s="1">
        <v>1.4914000000000001</v>
      </c>
      <c r="G30" s="6">
        <v>8.69999999999993E-3</v>
      </c>
      <c r="H30" s="1">
        <v>0.57996133591093457</v>
      </c>
      <c r="I30" s="1">
        <v>0.58089999999999997</v>
      </c>
      <c r="J30" s="1">
        <v>0.91050000000000009</v>
      </c>
      <c r="K30" s="1">
        <v>1.35954091158704</v>
      </c>
      <c r="L30" s="1">
        <v>0.89443481025463156</v>
      </c>
      <c r="M30" s="1">
        <v>11.347</v>
      </c>
      <c r="N30" s="1">
        <v>11.063000000000001</v>
      </c>
      <c r="O30" s="1">
        <v>12.566000000000001</v>
      </c>
      <c r="P30" s="3">
        <f t="shared" si="6"/>
        <v>125.53186100000001</v>
      </c>
      <c r="Q30" s="3">
        <f t="shared" si="7"/>
        <v>814.27184200000011</v>
      </c>
      <c r="R30" s="3">
        <f t="shared" si="8"/>
        <v>1577.4333653260001</v>
      </c>
    </row>
    <row r="31" spans="1:18" x14ac:dyDescent="0.35">
      <c r="A31" s="1" t="s">
        <v>50</v>
      </c>
      <c r="D31" s="1">
        <v>18</v>
      </c>
      <c r="E31" s="1">
        <v>1.5009999999999999</v>
      </c>
      <c r="F31" s="1">
        <v>1.4863999999999999</v>
      </c>
      <c r="G31" s="6">
        <v>1.4599999999999946E-2</v>
      </c>
      <c r="H31" s="1">
        <v>0.97268487674883053</v>
      </c>
      <c r="I31" s="1">
        <v>0.57650000000000001</v>
      </c>
      <c r="J31" s="1">
        <v>0.90989999999999993</v>
      </c>
      <c r="K31" s="1">
        <v>1.3558764699417518</v>
      </c>
      <c r="L31" s="1">
        <v>0.89202399338273142</v>
      </c>
      <c r="M31" s="1">
        <v>10.920999999999999</v>
      </c>
      <c r="N31" s="1">
        <v>11.157</v>
      </c>
      <c r="O31" s="1">
        <v>12.978</v>
      </c>
      <c r="P31" s="3">
        <f t="shared" si="6"/>
        <v>121.845597</v>
      </c>
      <c r="Q31" s="3">
        <f t="shared" si="7"/>
        <v>816.74776199999997</v>
      </c>
      <c r="R31" s="3">
        <f t="shared" si="8"/>
        <v>1581.312157866</v>
      </c>
    </row>
    <row r="32" spans="1:18" x14ac:dyDescent="0.35">
      <c r="A32" s="1" t="s">
        <v>51</v>
      </c>
      <c r="D32" s="1">
        <v>19</v>
      </c>
      <c r="E32" s="1">
        <v>1.4993000000000001</v>
      </c>
      <c r="F32" s="1">
        <v>1.448</v>
      </c>
      <c r="G32" s="6">
        <v>5.1300000000000123E-2</v>
      </c>
      <c r="H32" s="1">
        <v>3.421596745147744</v>
      </c>
      <c r="I32" s="1">
        <v>0.58740000000000003</v>
      </c>
      <c r="J32" s="1">
        <v>0.86059999999999992</v>
      </c>
      <c r="K32" s="1">
        <v>1.3965140599581687</v>
      </c>
      <c r="L32" s="1">
        <v>0.91875924997247937</v>
      </c>
      <c r="M32" s="1">
        <v>11.162000000000001</v>
      </c>
      <c r="N32" s="1">
        <v>11.074</v>
      </c>
      <c r="O32" s="1">
        <v>13.244999999999999</v>
      </c>
      <c r="P32" s="3">
        <f t="shared" si="6"/>
        <v>123.60798800000001</v>
      </c>
      <c r="Q32" s="3">
        <f t="shared" si="7"/>
        <v>836.24761599999988</v>
      </c>
      <c r="R32" s="3">
        <f t="shared" si="8"/>
        <v>1637.1878010600001</v>
      </c>
    </row>
    <row r="33" spans="1:30" x14ac:dyDescent="0.35">
      <c r="A33" s="1" t="s">
        <v>52</v>
      </c>
      <c r="B33" s="1" t="s">
        <v>53</v>
      </c>
      <c r="D33" s="1">
        <v>1</v>
      </c>
      <c r="E33" s="1">
        <v>1.502</v>
      </c>
      <c r="F33" s="1">
        <v>1.502</v>
      </c>
      <c r="G33" s="6"/>
      <c r="M33" s="1">
        <v>10.441000000000001</v>
      </c>
      <c r="N33" s="1">
        <v>10.481</v>
      </c>
      <c r="O33" s="1">
        <v>11.581</v>
      </c>
      <c r="P33" s="3">
        <f>M33*N33</f>
        <v>109.43212100000001</v>
      </c>
      <c r="Q33" s="3">
        <f>2*(M33*N33+O33*M33+N33*O33)</f>
        <v>703.45960600000001</v>
      </c>
      <c r="R33" s="3">
        <f>M33*N33*O33</f>
        <v>1267.3333933010001</v>
      </c>
    </row>
    <row r="34" spans="1:30" x14ac:dyDescent="0.35">
      <c r="A34" s="1" t="s">
        <v>54</v>
      </c>
      <c r="D34" s="1">
        <v>2</v>
      </c>
      <c r="E34" s="1">
        <v>1.5001</v>
      </c>
      <c r="F34" s="1">
        <v>1.5001</v>
      </c>
      <c r="G34" s="6"/>
      <c r="M34" s="1">
        <v>10.26</v>
      </c>
      <c r="N34" s="1">
        <v>10.326000000000001</v>
      </c>
      <c r="O34" s="1">
        <v>11.682</v>
      </c>
      <c r="P34" s="3">
        <f t="shared" ref="P34:P35" si="9">M34*N34</f>
        <v>105.94476</v>
      </c>
      <c r="Q34" s="3">
        <f t="shared" ref="Q34:Q35" si="10">2*(M34*N34+O34*M34+N34*O34)</f>
        <v>692.86082399999998</v>
      </c>
      <c r="R34" s="3">
        <f t="shared" ref="R34:R35" si="11">M34*N34*O34</f>
        <v>1237.6466863200001</v>
      </c>
    </row>
    <row r="35" spans="1:30" x14ac:dyDescent="0.35">
      <c r="A35" s="1" t="s">
        <v>55</v>
      </c>
      <c r="D35" s="1">
        <v>3</v>
      </c>
      <c r="E35" s="1">
        <v>1.5006999999999999</v>
      </c>
      <c r="F35" s="1">
        <v>1.5006999999999999</v>
      </c>
      <c r="G35" s="6"/>
      <c r="M35" s="1">
        <v>10.659000000000001</v>
      </c>
      <c r="N35" s="1">
        <v>10.637</v>
      </c>
      <c r="O35" s="1">
        <v>11.933999999999999</v>
      </c>
      <c r="P35" s="3">
        <f t="shared" si="9"/>
        <v>113.37978300000002</v>
      </c>
      <c r="Q35" s="3">
        <f t="shared" si="10"/>
        <v>735.05249400000002</v>
      </c>
      <c r="R35" s="3">
        <f t="shared" si="11"/>
        <v>1353.0743303220002</v>
      </c>
    </row>
    <row r="36" spans="1:30" x14ac:dyDescent="0.35">
      <c r="A36" s="1" t="s">
        <v>56</v>
      </c>
      <c r="D36" s="1">
        <v>4</v>
      </c>
      <c r="E36" s="1">
        <v>1.502</v>
      </c>
      <c r="F36" s="1">
        <v>1.502</v>
      </c>
      <c r="G36" s="6"/>
      <c r="P36" s="1">
        <v>0</v>
      </c>
      <c r="Q36" s="1">
        <v>0</v>
      </c>
    </row>
    <row r="37" spans="1:30" x14ac:dyDescent="0.35">
      <c r="A37" s="1" t="s">
        <v>57</v>
      </c>
      <c r="D37" s="1">
        <v>5</v>
      </c>
      <c r="E37" s="6">
        <v>1.5013000000000001</v>
      </c>
      <c r="F37" s="6">
        <v>1.5013000000000001</v>
      </c>
      <c r="G37" s="6"/>
      <c r="M37" s="1">
        <v>10.395</v>
      </c>
      <c r="N37" s="1">
        <v>10.686</v>
      </c>
      <c r="O37" s="1">
        <v>11.664999999999999</v>
      </c>
      <c r="P37" s="3">
        <f t="shared" ref="P37" si="12">M37*N37</f>
        <v>111.08096999999999</v>
      </c>
      <c r="Q37" s="3">
        <f t="shared" ref="Q37" si="13">2*(M37*N37+O37*M37+N37*O37)</f>
        <v>713.98166999999989</v>
      </c>
      <c r="R37" s="3">
        <f t="shared" ref="R37" si="14">M37*N37*O37</f>
        <v>1295.7595150499999</v>
      </c>
    </row>
    <row r="38" spans="1:30" x14ac:dyDescent="0.35">
      <c r="B38" s="1" t="s">
        <v>58</v>
      </c>
      <c r="E38" s="6"/>
      <c r="G38" s="6"/>
    </row>
    <row r="45" spans="1:30" ht="294" x14ac:dyDescent="0.5">
      <c r="C45" s="8"/>
      <c r="D45" s="8" t="s">
        <v>59</v>
      </c>
      <c r="E45" s="8" t="s">
        <v>3</v>
      </c>
      <c r="F45" s="9" t="s">
        <v>4</v>
      </c>
      <c r="G45" s="9" t="s">
        <v>5</v>
      </c>
      <c r="H45" s="8" t="s">
        <v>6</v>
      </c>
      <c r="I45" s="10" t="s">
        <v>7</v>
      </c>
      <c r="J45" s="9" t="s">
        <v>8</v>
      </c>
      <c r="K45" s="9" t="s">
        <v>9</v>
      </c>
      <c r="L45" s="8" t="s">
        <v>10</v>
      </c>
      <c r="M45" s="9" t="s">
        <v>60</v>
      </c>
      <c r="N45" s="9" t="s">
        <v>61</v>
      </c>
      <c r="O45" s="9" t="s">
        <v>62</v>
      </c>
      <c r="P45" s="9" t="s">
        <v>63</v>
      </c>
      <c r="Q45" s="9" t="s">
        <v>64</v>
      </c>
      <c r="R45" s="9" t="s">
        <v>65</v>
      </c>
      <c r="S45" s="9" t="s">
        <v>66</v>
      </c>
      <c r="T45" s="9" t="s">
        <v>67</v>
      </c>
      <c r="U45" s="9" t="s">
        <v>68</v>
      </c>
      <c r="V45" s="9" t="s">
        <v>69</v>
      </c>
      <c r="W45" s="9" t="s">
        <v>70</v>
      </c>
      <c r="X45" s="9" t="s">
        <v>71</v>
      </c>
      <c r="Y45" s="9" t="s">
        <v>72</v>
      </c>
      <c r="Z45" s="9" t="s">
        <v>73</v>
      </c>
      <c r="AA45" s="9" t="s">
        <v>74</v>
      </c>
      <c r="AB45" s="9" t="s">
        <v>75</v>
      </c>
      <c r="AC45" s="9" t="s">
        <v>76</v>
      </c>
      <c r="AD45" s="9" t="s">
        <v>77</v>
      </c>
    </row>
    <row r="46" spans="1:30" ht="21" x14ac:dyDescent="0.5">
      <c r="C46" s="11" t="s">
        <v>33</v>
      </c>
      <c r="D46" s="12">
        <v>1</v>
      </c>
      <c r="E46" s="12">
        <v>1.5028999999999999</v>
      </c>
      <c r="F46" s="12">
        <v>1.5029999999999999</v>
      </c>
      <c r="G46" s="13">
        <f t="shared" ref="G46:G66" si="15">ABS(E46-F46)</f>
        <v>9.9999999999988987E-5</v>
      </c>
      <c r="H46" s="12">
        <f t="shared" ref="H46:H66" si="16">G46/E46*100</f>
        <v>6.6538026482127217E-3</v>
      </c>
      <c r="I46" s="12">
        <v>0.58409999999999995</v>
      </c>
      <c r="J46" s="12">
        <f t="shared" ref="J46:J66" si="17">ABS(F46-I46)</f>
        <v>0.91889999999999994</v>
      </c>
      <c r="K46" s="12">
        <f>F46*$K$2/J46</f>
        <v>0</v>
      </c>
      <c r="L46" s="12" t="e">
        <f>K46/$N$2</f>
        <v>#DIV/0!</v>
      </c>
      <c r="M46" s="12">
        <v>10.119999999999999</v>
      </c>
      <c r="N46" s="12">
        <v>10.199999999999999</v>
      </c>
      <c r="O46" s="12">
        <v>11.11</v>
      </c>
      <c r="P46" s="12">
        <f t="shared" ref="P46:P57" si="18">M46*N46*O46</f>
        <v>1146.8186399999997</v>
      </c>
      <c r="Q46" s="12">
        <f t="shared" ref="Q46:Q57" si="19">M46*N46</f>
        <v>103.22399999999999</v>
      </c>
      <c r="R46" s="14">
        <f t="shared" ref="R46:R57" si="20">F46/(P46*0.001)</f>
        <v>1.3105821161051239</v>
      </c>
      <c r="S46" s="14" t="e">
        <f t="shared" ref="S46:S57" si="21">R46/$N$2</f>
        <v>#DIV/0!</v>
      </c>
      <c r="T46" s="14">
        <f t="shared" ref="T46:T57" si="22">ABS(K46-R46)/((K46+R46)/2)*100</f>
        <v>200</v>
      </c>
      <c r="U46" s="12"/>
      <c r="V46" s="12"/>
      <c r="W46" s="12"/>
      <c r="X46" s="12"/>
      <c r="Y46" s="12"/>
      <c r="Z46" s="12"/>
      <c r="AA46" s="12"/>
      <c r="AB46" s="12">
        <f t="shared" ref="AB46:AB66" si="23">Z46+AA46</f>
        <v>0</v>
      </c>
      <c r="AC46" s="12" t="e">
        <f t="shared" ref="AC46:AC66" si="24">AA46/AB46*100</f>
        <v>#DIV/0!</v>
      </c>
      <c r="AD46" s="12">
        <f t="shared" ref="AD46:AD66" si="25">E46-AB46</f>
        <v>1.5028999999999999</v>
      </c>
    </row>
    <row r="47" spans="1:30" ht="21" x14ac:dyDescent="0.5">
      <c r="C47" s="11"/>
      <c r="D47" s="14">
        <v>2</v>
      </c>
      <c r="E47" s="14">
        <v>1.5016</v>
      </c>
      <c r="F47" s="14">
        <v>1.5350999999999999</v>
      </c>
      <c r="G47" s="15">
        <f t="shared" si="15"/>
        <v>3.3499999999999863E-2</v>
      </c>
      <c r="H47" s="14">
        <f t="shared" si="16"/>
        <v>2.2309536494405875</v>
      </c>
      <c r="I47" s="14">
        <v>0.60260000000000002</v>
      </c>
      <c r="J47" s="14">
        <f t="shared" si="17"/>
        <v>0.93249999999999988</v>
      </c>
      <c r="K47" s="14">
        <f t="shared" ref="K47:K66" si="26">F47*$K$2/J47</f>
        <v>0</v>
      </c>
      <c r="L47" s="14" t="e">
        <f t="shared" ref="L47:L66" si="27">K47/$N$2</f>
        <v>#DIV/0!</v>
      </c>
      <c r="M47" s="14">
        <v>10.220000000000001</v>
      </c>
      <c r="N47" s="14">
        <v>10.26</v>
      </c>
      <c r="O47" s="14">
        <v>11.03</v>
      </c>
      <c r="P47" s="14">
        <f t="shared" si="18"/>
        <v>1156.574916</v>
      </c>
      <c r="Q47" s="14">
        <f t="shared" si="19"/>
        <v>104.85720000000001</v>
      </c>
      <c r="R47" s="14">
        <f t="shared" si="20"/>
        <v>1.3272810768792429</v>
      </c>
      <c r="S47" s="14" t="e">
        <f t="shared" si="21"/>
        <v>#DIV/0!</v>
      </c>
      <c r="T47" s="14">
        <f t="shared" si="22"/>
        <v>200</v>
      </c>
      <c r="U47" s="14"/>
      <c r="V47" s="14"/>
      <c r="W47" s="14"/>
      <c r="X47" s="14"/>
      <c r="Y47" s="14"/>
      <c r="Z47" s="14"/>
      <c r="AA47" s="14"/>
      <c r="AB47" s="14">
        <f t="shared" si="23"/>
        <v>0</v>
      </c>
      <c r="AC47" s="14" t="e">
        <f t="shared" si="24"/>
        <v>#DIV/0!</v>
      </c>
      <c r="AD47" s="14">
        <f t="shared" si="25"/>
        <v>1.5016</v>
      </c>
    </row>
    <row r="48" spans="1:30" ht="21" x14ac:dyDescent="0.5">
      <c r="C48" s="11"/>
      <c r="D48" s="14">
        <v>3</v>
      </c>
      <c r="E48" s="14">
        <v>1.5008999999999999</v>
      </c>
      <c r="F48" s="14">
        <v>1.5145</v>
      </c>
      <c r="G48" s="15">
        <f t="shared" si="15"/>
        <v>1.3600000000000056E-2</v>
      </c>
      <c r="H48" s="14">
        <f t="shared" si="16"/>
        <v>0.906122992870948</v>
      </c>
      <c r="I48" s="14">
        <v>0.60229999999999995</v>
      </c>
      <c r="J48" s="14">
        <f t="shared" si="17"/>
        <v>0.91220000000000001</v>
      </c>
      <c r="K48" s="14">
        <f t="shared" si="26"/>
        <v>0</v>
      </c>
      <c r="L48" s="14" t="e">
        <f t="shared" si="27"/>
        <v>#DIV/0!</v>
      </c>
      <c r="M48" s="14">
        <v>10.14</v>
      </c>
      <c r="N48" s="14">
        <v>10.15</v>
      </c>
      <c r="O48" s="14">
        <v>10.81</v>
      </c>
      <c r="P48" s="14">
        <f t="shared" si="18"/>
        <v>1112.5760100000002</v>
      </c>
      <c r="Q48" s="14">
        <f t="shared" si="19"/>
        <v>102.92100000000001</v>
      </c>
      <c r="R48" s="14">
        <f t="shared" si="20"/>
        <v>1.3612553087496464</v>
      </c>
      <c r="S48" s="14" t="e">
        <f t="shared" si="21"/>
        <v>#DIV/0!</v>
      </c>
      <c r="T48" s="14">
        <f t="shared" si="22"/>
        <v>200</v>
      </c>
      <c r="U48" s="14"/>
      <c r="V48" s="14"/>
      <c r="W48" s="14"/>
      <c r="X48" s="14"/>
      <c r="Y48" s="14"/>
      <c r="Z48" s="14"/>
      <c r="AA48" s="14"/>
      <c r="AB48" s="14">
        <f t="shared" si="23"/>
        <v>0</v>
      </c>
      <c r="AC48" s="14" t="e">
        <f t="shared" si="24"/>
        <v>#DIV/0!</v>
      </c>
      <c r="AD48" s="14">
        <f t="shared" si="25"/>
        <v>1.5008999999999999</v>
      </c>
    </row>
    <row r="49" spans="3:30" ht="21" x14ac:dyDescent="0.5">
      <c r="C49" s="11"/>
      <c r="D49" s="14">
        <v>4</v>
      </c>
      <c r="E49" s="14">
        <v>1.502</v>
      </c>
      <c r="F49" s="14">
        <v>1.5048999999999999</v>
      </c>
      <c r="G49" s="15">
        <f t="shared" si="15"/>
        <v>2.8999999999999027E-3</v>
      </c>
      <c r="H49" s="14">
        <f t="shared" si="16"/>
        <v>0.1930758988015914</v>
      </c>
      <c r="I49" s="14">
        <v>0.60960000000000003</v>
      </c>
      <c r="J49" s="14">
        <f t="shared" si="17"/>
        <v>0.89529999999999987</v>
      </c>
      <c r="K49" s="14">
        <f t="shared" si="26"/>
        <v>0</v>
      </c>
      <c r="L49" s="14" t="e">
        <f t="shared" si="27"/>
        <v>#DIV/0!</v>
      </c>
      <c r="M49" s="14">
        <v>10.210000000000001</v>
      </c>
      <c r="N49" s="14">
        <v>10.23</v>
      </c>
      <c r="O49" s="14">
        <v>10.76</v>
      </c>
      <c r="P49" s="14">
        <f t="shared" si="18"/>
        <v>1123.8637080000001</v>
      </c>
      <c r="Q49" s="14">
        <f t="shared" si="19"/>
        <v>104.44830000000002</v>
      </c>
      <c r="R49" s="14">
        <f t="shared" si="20"/>
        <v>1.3390413706641373</v>
      </c>
      <c r="S49" s="14" t="e">
        <f t="shared" si="21"/>
        <v>#DIV/0!</v>
      </c>
      <c r="T49" s="14">
        <f t="shared" si="22"/>
        <v>200</v>
      </c>
      <c r="U49" s="14"/>
      <c r="V49" s="14"/>
      <c r="W49" s="14"/>
      <c r="X49" s="14"/>
      <c r="Y49" s="14"/>
      <c r="Z49" s="14"/>
      <c r="AA49" s="14"/>
      <c r="AB49" s="14">
        <f t="shared" si="23"/>
        <v>0</v>
      </c>
      <c r="AC49" s="14" t="e">
        <f t="shared" si="24"/>
        <v>#DIV/0!</v>
      </c>
      <c r="AD49" s="14">
        <f t="shared" si="25"/>
        <v>1.502</v>
      </c>
    </row>
    <row r="50" spans="3:30" ht="21" x14ac:dyDescent="0.5">
      <c r="C50" s="11"/>
      <c r="D50" s="14">
        <v>5</v>
      </c>
      <c r="E50" s="15">
        <v>1.5019</v>
      </c>
      <c r="F50" s="14">
        <v>1.5132000000000001</v>
      </c>
      <c r="G50" s="15">
        <f t="shared" si="15"/>
        <v>1.1300000000000088E-2</v>
      </c>
      <c r="H50" s="14">
        <f t="shared" si="16"/>
        <v>0.75238031826353868</v>
      </c>
      <c r="I50" s="14">
        <v>0.5958</v>
      </c>
      <c r="J50" s="14">
        <f t="shared" si="17"/>
        <v>0.9174000000000001</v>
      </c>
      <c r="K50" s="14">
        <f t="shared" si="26"/>
        <v>0</v>
      </c>
      <c r="L50" s="14" t="e">
        <f t="shared" si="27"/>
        <v>#DIV/0!</v>
      </c>
      <c r="M50" s="14">
        <v>10.210000000000001</v>
      </c>
      <c r="N50" s="14">
        <v>10.24</v>
      </c>
      <c r="O50" s="14">
        <v>10.7</v>
      </c>
      <c r="P50" s="14">
        <f t="shared" si="18"/>
        <v>1118.6892800000001</v>
      </c>
      <c r="Q50" s="14">
        <f t="shared" si="19"/>
        <v>104.55040000000001</v>
      </c>
      <c r="R50" s="14">
        <f t="shared" si="20"/>
        <v>1.3526544207163582</v>
      </c>
      <c r="S50" s="14" t="e">
        <f t="shared" si="21"/>
        <v>#DIV/0!</v>
      </c>
      <c r="T50" s="14">
        <f t="shared" si="22"/>
        <v>200</v>
      </c>
      <c r="U50" s="14"/>
      <c r="V50" s="14"/>
      <c r="W50" s="14"/>
      <c r="X50" s="14"/>
      <c r="Y50" s="14"/>
      <c r="Z50" s="14"/>
      <c r="AA50" s="14"/>
      <c r="AB50" s="14">
        <f t="shared" si="23"/>
        <v>0</v>
      </c>
      <c r="AC50" s="14" t="e">
        <f t="shared" si="24"/>
        <v>#DIV/0!</v>
      </c>
      <c r="AD50" s="14">
        <f t="shared" si="25"/>
        <v>1.5019</v>
      </c>
    </row>
    <row r="51" spans="3:30" ht="21" x14ac:dyDescent="0.5">
      <c r="C51" s="11"/>
      <c r="D51" s="14">
        <v>6</v>
      </c>
      <c r="E51" s="15">
        <v>1.5</v>
      </c>
      <c r="F51" s="14">
        <v>1.5284</v>
      </c>
      <c r="G51" s="15">
        <f t="shared" si="15"/>
        <v>2.8399999999999981E-2</v>
      </c>
      <c r="H51" s="14">
        <f t="shared" si="16"/>
        <v>1.893333333333332</v>
      </c>
      <c r="I51" s="14">
        <v>0.60419999999999996</v>
      </c>
      <c r="J51" s="14">
        <f t="shared" si="17"/>
        <v>0.92420000000000002</v>
      </c>
      <c r="K51" s="14">
        <f t="shared" si="26"/>
        <v>0</v>
      </c>
      <c r="L51" s="14" t="e">
        <f t="shared" si="27"/>
        <v>#DIV/0!</v>
      </c>
      <c r="M51" s="14">
        <v>10.14</v>
      </c>
      <c r="N51" s="14">
        <v>10.19</v>
      </c>
      <c r="O51" s="14">
        <v>10.95</v>
      </c>
      <c r="P51" s="14">
        <f t="shared" si="18"/>
        <v>1131.4262699999999</v>
      </c>
      <c r="Q51" s="14">
        <f t="shared" si="19"/>
        <v>103.3266</v>
      </c>
      <c r="R51" s="14">
        <f t="shared" si="20"/>
        <v>1.3508613336333442</v>
      </c>
      <c r="S51" s="14" t="e">
        <f t="shared" si="21"/>
        <v>#DIV/0!</v>
      </c>
      <c r="T51" s="14">
        <f t="shared" si="22"/>
        <v>200</v>
      </c>
      <c r="U51" s="14"/>
      <c r="V51" s="14"/>
      <c r="W51" s="14"/>
      <c r="X51" s="14"/>
      <c r="Y51" s="14"/>
      <c r="Z51" s="14"/>
      <c r="AA51" s="14"/>
      <c r="AB51" s="14">
        <f t="shared" si="23"/>
        <v>0</v>
      </c>
      <c r="AC51" s="14" t="e">
        <f t="shared" si="24"/>
        <v>#DIV/0!</v>
      </c>
      <c r="AD51" s="14">
        <f t="shared" si="25"/>
        <v>1.5</v>
      </c>
    </row>
    <row r="52" spans="3:30" ht="21" x14ac:dyDescent="0.5">
      <c r="C52" s="11"/>
      <c r="D52" s="14">
        <v>7</v>
      </c>
      <c r="E52" s="15">
        <v>1.5025999999999999</v>
      </c>
      <c r="F52" s="14">
        <v>1.4983</v>
      </c>
      <c r="G52" s="15">
        <f t="shared" si="15"/>
        <v>4.2999999999999705E-3</v>
      </c>
      <c r="H52" s="14">
        <f t="shared" si="16"/>
        <v>0.28617063756155803</v>
      </c>
      <c r="I52" s="14">
        <v>0.60150000000000003</v>
      </c>
      <c r="J52" s="14">
        <f t="shared" si="17"/>
        <v>0.89679999999999993</v>
      </c>
      <c r="K52" s="14">
        <f t="shared" si="26"/>
        <v>0</v>
      </c>
      <c r="L52" s="14" t="e">
        <f t="shared" si="27"/>
        <v>#DIV/0!</v>
      </c>
      <c r="M52" s="14">
        <v>10.199999999999999</v>
      </c>
      <c r="N52" s="14">
        <v>10.210000000000001</v>
      </c>
      <c r="O52" s="14">
        <v>10.54</v>
      </c>
      <c r="P52" s="14">
        <f t="shared" si="18"/>
        <v>1097.6566799999998</v>
      </c>
      <c r="Q52" s="14">
        <f t="shared" si="19"/>
        <v>104.142</v>
      </c>
      <c r="R52" s="14">
        <f t="shared" si="20"/>
        <v>1.3649987535264672</v>
      </c>
      <c r="S52" s="14" t="e">
        <f t="shared" si="21"/>
        <v>#DIV/0!</v>
      </c>
      <c r="T52" s="14">
        <f t="shared" si="22"/>
        <v>200</v>
      </c>
      <c r="U52" s="14"/>
      <c r="V52" s="14"/>
      <c r="W52" s="14"/>
      <c r="X52" s="14"/>
      <c r="Y52" s="14"/>
      <c r="Z52" s="14"/>
      <c r="AA52" s="14"/>
      <c r="AB52" s="14">
        <f t="shared" si="23"/>
        <v>0</v>
      </c>
      <c r="AC52" s="14" t="e">
        <f t="shared" si="24"/>
        <v>#DIV/0!</v>
      </c>
      <c r="AD52" s="14">
        <f t="shared" si="25"/>
        <v>1.5025999999999999</v>
      </c>
    </row>
    <row r="53" spans="3:30" ht="21" x14ac:dyDescent="0.5">
      <c r="C53" s="11" t="s">
        <v>41</v>
      </c>
      <c r="D53" s="12">
        <v>8</v>
      </c>
      <c r="E53" s="12">
        <v>1.4993000000000001</v>
      </c>
      <c r="F53" s="12">
        <v>1.5296000000000001</v>
      </c>
      <c r="G53" s="13">
        <f t="shared" si="15"/>
        <v>3.0299999999999994E-2</v>
      </c>
      <c r="H53" s="12">
        <f t="shared" si="16"/>
        <v>2.0209431067831649</v>
      </c>
      <c r="I53" s="12">
        <v>0.61209999999999998</v>
      </c>
      <c r="J53" s="12">
        <f t="shared" si="17"/>
        <v>0.91750000000000009</v>
      </c>
      <c r="K53" s="12">
        <f t="shared" si="26"/>
        <v>0</v>
      </c>
      <c r="L53" s="12" t="e">
        <f>K53/$N$2</f>
        <v>#DIV/0!</v>
      </c>
      <c r="M53" s="12">
        <v>10.16</v>
      </c>
      <c r="N53" s="12">
        <v>10.199999999999999</v>
      </c>
      <c r="O53" s="12">
        <v>10.74</v>
      </c>
      <c r="P53" s="12">
        <f t="shared" si="18"/>
        <v>1113.0076799999999</v>
      </c>
      <c r="Q53" s="12">
        <f>M53*N53</f>
        <v>103.63199999999999</v>
      </c>
      <c r="R53" s="14">
        <f t="shared" si="20"/>
        <v>1.3742942007372314</v>
      </c>
      <c r="S53" s="14" t="e">
        <f t="shared" si="21"/>
        <v>#DIV/0!</v>
      </c>
      <c r="T53" s="14">
        <f t="shared" si="22"/>
        <v>200</v>
      </c>
      <c r="U53" s="12"/>
      <c r="V53" s="12"/>
      <c r="W53" s="12"/>
      <c r="X53" s="12"/>
      <c r="Y53" s="12"/>
      <c r="Z53" s="12"/>
      <c r="AA53" s="12"/>
      <c r="AB53" s="12">
        <f t="shared" si="23"/>
        <v>0</v>
      </c>
      <c r="AC53" s="12" t="e">
        <f t="shared" si="24"/>
        <v>#DIV/0!</v>
      </c>
      <c r="AD53" s="12">
        <f t="shared" si="25"/>
        <v>1.4993000000000001</v>
      </c>
    </row>
    <row r="54" spans="3:30" ht="21" x14ac:dyDescent="0.5">
      <c r="C54" s="11"/>
      <c r="D54" s="14">
        <v>9</v>
      </c>
      <c r="E54" s="14">
        <v>1.5012000000000001</v>
      </c>
      <c r="F54" s="14">
        <v>1.5107999999999999</v>
      </c>
      <c r="G54" s="15">
        <f t="shared" si="15"/>
        <v>9.5999999999998309E-3</v>
      </c>
      <c r="H54" s="14">
        <f t="shared" si="16"/>
        <v>0.63948840927257067</v>
      </c>
      <c r="I54" s="14">
        <v>0.60540000000000005</v>
      </c>
      <c r="J54" s="14">
        <f t="shared" si="17"/>
        <v>0.90539999999999987</v>
      </c>
      <c r="K54" s="14">
        <f t="shared" si="26"/>
        <v>0</v>
      </c>
      <c r="L54" s="14" t="e">
        <f t="shared" si="27"/>
        <v>#DIV/0!</v>
      </c>
      <c r="M54" s="14">
        <v>10.199999999999999</v>
      </c>
      <c r="N54" s="14">
        <v>10.210000000000001</v>
      </c>
      <c r="O54" s="14">
        <v>10.6</v>
      </c>
      <c r="P54" s="14">
        <f t="shared" si="18"/>
        <v>1103.9051999999999</v>
      </c>
      <c r="Q54" s="14">
        <f t="shared" si="19"/>
        <v>104.142</v>
      </c>
      <c r="R54" s="14">
        <f t="shared" si="20"/>
        <v>1.3685957815942891</v>
      </c>
      <c r="S54" s="14" t="e">
        <f t="shared" si="21"/>
        <v>#DIV/0!</v>
      </c>
      <c r="T54" s="14">
        <f t="shared" si="22"/>
        <v>200</v>
      </c>
      <c r="U54" s="14"/>
      <c r="V54" s="14"/>
      <c r="W54" s="14"/>
      <c r="X54" s="14"/>
      <c r="Y54" s="14"/>
      <c r="Z54" s="14"/>
      <c r="AA54" s="14"/>
      <c r="AB54" s="14">
        <f t="shared" si="23"/>
        <v>0</v>
      </c>
      <c r="AC54" s="14" t="e">
        <f t="shared" si="24"/>
        <v>#DIV/0!</v>
      </c>
      <c r="AD54" s="14">
        <f t="shared" si="25"/>
        <v>1.5012000000000001</v>
      </c>
    </row>
    <row r="55" spans="3:30" ht="21" x14ac:dyDescent="0.5">
      <c r="C55" s="11"/>
      <c r="D55" s="14">
        <v>10</v>
      </c>
      <c r="E55" s="14">
        <v>1.5046999999999999</v>
      </c>
      <c r="F55" s="14">
        <v>1.5502</v>
      </c>
      <c r="G55" s="15">
        <f t="shared" si="15"/>
        <v>4.5500000000000096E-2</v>
      </c>
      <c r="H55" s="14">
        <f t="shared" si="16"/>
        <v>3.0238585764604307</v>
      </c>
      <c r="I55" s="14">
        <v>0.61280000000000001</v>
      </c>
      <c r="J55" s="14">
        <f t="shared" si="17"/>
        <v>0.93740000000000001</v>
      </c>
      <c r="K55" s="14">
        <f t="shared" si="26"/>
        <v>0</v>
      </c>
      <c r="L55" s="14" t="e">
        <f t="shared" si="27"/>
        <v>#DIV/0!</v>
      </c>
      <c r="M55" s="14">
        <v>10.15</v>
      </c>
      <c r="N55" s="14">
        <v>10.19</v>
      </c>
      <c r="O55" s="14">
        <v>10.96</v>
      </c>
      <c r="P55" s="14">
        <f t="shared" si="18"/>
        <v>1133.57636</v>
      </c>
      <c r="Q55" s="14">
        <f t="shared" si="19"/>
        <v>103.4285</v>
      </c>
      <c r="R55" s="14">
        <f t="shared" si="20"/>
        <v>1.3675302826533893</v>
      </c>
      <c r="S55" s="14" t="e">
        <f t="shared" si="21"/>
        <v>#DIV/0!</v>
      </c>
      <c r="T55" s="14">
        <f t="shared" si="22"/>
        <v>200</v>
      </c>
      <c r="U55" s="14"/>
      <c r="V55" s="14"/>
      <c r="W55" s="14"/>
      <c r="X55" s="14"/>
      <c r="Y55" s="14"/>
      <c r="Z55" s="14"/>
      <c r="AA55" s="14"/>
      <c r="AB55" s="14">
        <f t="shared" si="23"/>
        <v>0</v>
      </c>
      <c r="AC55" s="14" t="e">
        <f t="shared" si="24"/>
        <v>#DIV/0!</v>
      </c>
      <c r="AD55" s="14">
        <f t="shared" si="25"/>
        <v>1.5046999999999999</v>
      </c>
    </row>
    <row r="56" spans="3:30" ht="21" x14ac:dyDescent="0.5">
      <c r="C56" s="11"/>
      <c r="D56" s="14">
        <v>11</v>
      </c>
      <c r="E56" s="15">
        <v>1.5017</v>
      </c>
      <c r="F56" s="14">
        <v>1.4968999999999999</v>
      </c>
      <c r="G56" s="15">
        <f t="shared" si="15"/>
        <v>4.8000000000001375E-3</v>
      </c>
      <c r="H56" s="14">
        <f t="shared" si="16"/>
        <v>0.31963774389026683</v>
      </c>
      <c r="I56" s="14">
        <v>0.59819999999999995</v>
      </c>
      <c r="J56" s="14">
        <f t="shared" si="17"/>
        <v>0.89869999999999994</v>
      </c>
      <c r="K56" s="14">
        <f t="shared" si="26"/>
        <v>0</v>
      </c>
      <c r="L56" s="14" t="e">
        <f t="shared" si="27"/>
        <v>#DIV/0!</v>
      </c>
      <c r="M56" s="14">
        <v>10.220000000000001</v>
      </c>
      <c r="N56" s="14">
        <v>10.220000000000001</v>
      </c>
      <c r="O56" s="14">
        <v>10.57</v>
      </c>
      <c r="P56" s="14">
        <f t="shared" si="18"/>
        <v>1104.0195880000001</v>
      </c>
      <c r="Q56" s="14">
        <f t="shared" si="19"/>
        <v>104.44840000000001</v>
      </c>
      <c r="R56" s="14">
        <f t="shared" si="20"/>
        <v>1.3558636244051856</v>
      </c>
      <c r="S56" s="14" t="e">
        <f t="shared" si="21"/>
        <v>#DIV/0!</v>
      </c>
      <c r="T56" s="14">
        <f t="shared" si="22"/>
        <v>200</v>
      </c>
      <c r="U56" s="14"/>
      <c r="V56" s="14"/>
      <c r="W56" s="14"/>
      <c r="X56" s="14"/>
      <c r="Y56" s="14"/>
      <c r="Z56" s="14"/>
      <c r="AA56" s="14"/>
      <c r="AB56" s="14">
        <f t="shared" si="23"/>
        <v>0</v>
      </c>
      <c r="AC56" s="14" t="e">
        <f t="shared" si="24"/>
        <v>#DIV/0!</v>
      </c>
      <c r="AD56" s="14">
        <f t="shared" si="25"/>
        <v>1.5017</v>
      </c>
    </row>
    <row r="57" spans="3:30" ht="21" x14ac:dyDescent="0.5">
      <c r="C57" s="11"/>
      <c r="D57" s="14">
        <v>12</v>
      </c>
      <c r="E57" s="14">
        <v>1.5024</v>
      </c>
      <c r="F57" s="14">
        <v>1.5129999999999999</v>
      </c>
      <c r="G57" s="15">
        <f t="shared" si="15"/>
        <v>1.0599999999999943E-2</v>
      </c>
      <c r="H57" s="14">
        <f t="shared" si="16"/>
        <v>0.70553780617678008</v>
      </c>
      <c r="I57" s="14">
        <v>0.59040000000000004</v>
      </c>
      <c r="J57" s="14">
        <f t="shared" si="17"/>
        <v>0.92259999999999986</v>
      </c>
      <c r="K57" s="14">
        <f t="shared" si="26"/>
        <v>0</v>
      </c>
      <c r="L57" s="14" t="e">
        <f t="shared" si="27"/>
        <v>#DIV/0!</v>
      </c>
      <c r="M57" s="14">
        <v>10.19</v>
      </c>
      <c r="N57" s="14">
        <v>10.210000000000001</v>
      </c>
      <c r="O57" s="14">
        <v>10.71</v>
      </c>
      <c r="P57" s="14">
        <f t="shared" si="18"/>
        <v>1114.267329</v>
      </c>
      <c r="Q57" s="14">
        <f t="shared" si="19"/>
        <v>104.0399</v>
      </c>
      <c r="R57" s="14">
        <f t="shared" si="20"/>
        <v>1.357842916706391</v>
      </c>
      <c r="S57" s="14" t="e">
        <f t="shared" si="21"/>
        <v>#DIV/0!</v>
      </c>
      <c r="T57" s="14">
        <f t="shared" si="22"/>
        <v>200</v>
      </c>
      <c r="U57" s="14"/>
      <c r="V57" s="14"/>
      <c r="W57" s="14"/>
      <c r="X57" s="14"/>
      <c r="Y57" s="14"/>
      <c r="Z57" s="14"/>
      <c r="AA57" s="14"/>
      <c r="AB57" s="14">
        <f t="shared" si="23"/>
        <v>0</v>
      </c>
      <c r="AC57" s="14" t="e">
        <f t="shared" si="24"/>
        <v>#DIV/0!</v>
      </c>
      <c r="AD57" s="14">
        <f t="shared" si="25"/>
        <v>1.5024</v>
      </c>
    </row>
    <row r="58" spans="3:30" ht="21" x14ac:dyDescent="0.5">
      <c r="C58" s="11"/>
      <c r="D58" s="14">
        <v>13</v>
      </c>
      <c r="E58" s="14">
        <v>1.5014000000000001</v>
      </c>
      <c r="F58" s="14">
        <v>1.5034000000000001</v>
      </c>
      <c r="G58" s="15">
        <f t="shared" si="15"/>
        <v>2.0000000000000018E-3</v>
      </c>
      <c r="H58" s="14">
        <f t="shared" si="16"/>
        <v>0.13320900492873328</v>
      </c>
      <c r="I58" s="14">
        <v>0.59279999999999999</v>
      </c>
      <c r="J58" s="14">
        <f t="shared" si="17"/>
        <v>0.91060000000000008</v>
      </c>
      <c r="K58" s="14">
        <f t="shared" si="26"/>
        <v>0</v>
      </c>
      <c r="L58" s="14" t="e">
        <f t="shared" si="27"/>
        <v>#DIV/0!</v>
      </c>
      <c r="M58" s="14">
        <v>10.24</v>
      </c>
      <c r="N58" s="14">
        <v>10.28</v>
      </c>
      <c r="O58" s="14">
        <v>10.58</v>
      </c>
      <c r="P58" s="14">
        <f>M58*N58*O58</f>
        <v>1113.7269759999999</v>
      </c>
      <c r="Q58" s="14">
        <f>M58*N58</f>
        <v>105.2672</v>
      </c>
      <c r="R58" s="14">
        <f>F58/(P58*0.001)</f>
        <v>1.3498820019602364</v>
      </c>
      <c r="S58" s="14" t="e">
        <f>R58/$N$2</f>
        <v>#DIV/0!</v>
      </c>
      <c r="T58" s="14">
        <f>ABS(K58-R58)/((K58+R58)/2)*100</f>
        <v>200</v>
      </c>
      <c r="U58" s="14"/>
      <c r="V58" s="14"/>
      <c r="W58" s="14"/>
      <c r="X58" s="14"/>
      <c r="Y58" s="14"/>
      <c r="Z58" s="14"/>
      <c r="AA58" s="14"/>
      <c r="AB58" s="14">
        <f t="shared" si="23"/>
        <v>0</v>
      </c>
      <c r="AC58" s="14" t="e">
        <f t="shared" si="24"/>
        <v>#DIV/0!</v>
      </c>
      <c r="AD58" s="14">
        <f t="shared" si="25"/>
        <v>1.5014000000000001</v>
      </c>
    </row>
    <row r="59" spans="3:30" ht="21" x14ac:dyDescent="0.5">
      <c r="C59" s="11"/>
      <c r="D59" s="14">
        <v>14</v>
      </c>
      <c r="E59" s="14">
        <v>1.5024999999999999</v>
      </c>
      <c r="F59" s="14">
        <v>1.6020000000000001</v>
      </c>
      <c r="G59" s="15">
        <f t="shared" si="15"/>
        <v>9.9500000000000144E-2</v>
      </c>
      <c r="H59" s="14">
        <f t="shared" si="16"/>
        <v>6.6222961730449352</v>
      </c>
      <c r="I59" s="14">
        <v>0.62119999999999997</v>
      </c>
      <c r="J59" s="14">
        <f t="shared" si="17"/>
        <v>0.98080000000000012</v>
      </c>
      <c r="K59" s="14">
        <f t="shared" si="26"/>
        <v>0</v>
      </c>
      <c r="L59" s="14" t="e">
        <f t="shared" si="27"/>
        <v>#DIV/0!</v>
      </c>
      <c r="M59" s="14">
        <v>10.119999999999999</v>
      </c>
      <c r="N59" s="14">
        <v>10.14</v>
      </c>
      <c r="O59" s="14">
        <v>11.56</v>
      </c>
      <c r="P59" s="14">
        <f t="shared" ref="P59:P64" si="28">M59*N59*O59</f>
        <v>1186.2502079999999</v>
      </c>
      <c r="Q59" s="14">
        <f t="shared" ref="Q59:Q64" si="29">M59*N59</f>
        <v>102.6168</v>
      </c>
      <c r="R59" s="14">
        <f t="shared" ref="R59:R64" si="30">F59/(P59*0.001)</f>
        <v>1.350473946555464</v>
      </c>
      <c r="S59" s="14" t="e">
        <f t="shared" ref="S59:S64" si="31">R59/$N$2</f>
        <v>#DIV/0!</v>
      </c>
      <c r="T59" s="14">
        <f t="shared" ref="T59:T64" si="32">ABS(K59-R59)/((K59+R59)/2)*100</f>
        <v>200</v>
      </c>
      <c r="U59" s="14"/>
      <c r="V59" s="14"/>
      <c r="W59" s="14"/>
      <c r="X59" s="14"/>
      <c r="Y59" s="14"/>
      <c r="Z59" s="14"/>
      <c r="AA59" s="14"/>
      <c r="AB59" s="14">
        <f t="shared" si="23"/>
        <v>0</v>
      </c>
      <c r="AC59" s="14" t="e">
        <f t="shared" si="24"/>
        <v>#DIV/0!</v>
      </c>
      <c r="AD59" s="14">
        <f t="shared" si="25"/>
        <v>1.5024999999999999</v>
      </c>
    </row>
    <row r="60" spans="3:30" ht="21" x14ac:dyDescent="0.5">
      <c r="C60" s="11" t="s">
        <v>78</v>
      </c>
      <c r="D60" s="14">
        <v>15</v>
      </c>
      <c r="E60" s="12">
        <v>1.5026999999999999</v>
      </c>
      <c r="F60" s="12"/>
      <c r="G60" s="13">
        <f t="shared" si="15"/>
        <v>1.5026999999999999</v>
      </c>
      <c r="H60" s="12">
        <f t="shared" si="16"/>
        <v>100</v>
      </c>
      <c r="I60" s="12"/>
      <c r="J60" s="12">
        <f t="shared" si="17"/>
        <v>0</v>
      </c>
      <c r="K60" s="12" t="e">
        <f t="shared" si="26"/>
        <v>#DIV/0!</v>
      </c>
      <c r="L60" s="12" t="e">
        <f t="shared" si="27"/>
        <v>#DIV/0!</v>
      </c>
      <c r="M60" s="12">
        <v>0</v>
      </c>
      <c r="N60" s="12">
        <v>0</v>
      </c>
      <c r="O60" s="12"/>
      <c r="P60" s="12">
        <f t="shared" si="28"/>
        <v>0</v>
      </c>
      <c r="Q60" s="12">
        <f t="shared" si="29"/>
        <v>0</v>
      </c>
      <c r="R60" s="14" t="e">
        <f t="shared" si="30"/>
        <v>#DIV/0!</v>
      </c>
      <c r="S60" s="14" t="e">
        <f t="shared" si="31"/>
        <v>#DIV/0!</v>
      </c>
      <c r="T60" s="14" t="e">
        <f t="shared" si="32"/>
        <v>#DIV/0!</v>
      </c>
      <c r="U60" s="12"/>
      <c r="V60" s="12"/>
      <c r="W60" s="12"/>
      <c r="X60" s="12"/>
      <c r="Y60" s="12"/>
      <c r="Z60" s="12"/>
      <c r="AA60" s="12"/>
      <c r="AB60" s="12">
        <f t="shared" si="23"/>
        <v>0</v>
      </c>
      <c r="AC60" s="12" t="e">
        <f t="shared" si="24"/>
        <v>#DIV/0!</v>
      </c>
      <c r="AD60" s="12">
        <f t="shared" si="25"/>
        <v>1.5026999999999999</v>
      </c>
    </row>
    <row r="61" spans="3:30" ht="21" x14ac:dyDescent="0.5">
      <c r="C61" s="11"/>
      <c r="D61" s="14">
        <v>16</v>
      </c>
      <c r="E61" s="14">
        <v>1.5025999999999999</v>
      </c>
      <c r="F61" s="14">
        <v>1.5102</v>
      </c>
      <c r="G61" s="15">
        <f t="shared" si="15"/>
        <v>7.6000000000000512E-3</v>
      </c>
      <c r="H61" s="14">
        <f t="shared" si="16"/>
        <v>0.50578996406229537</v>
      </c>
      <c r="I61" s="14">
        <v>0.58199999999999996</v>
      </c>
      <c r="J61" s="14">
        <f t="shared" si="17"/>
        <v>0.92820000000000003</v>
      </c>
      <c r="K61" s="14">
        <f t="shared" si="26"/>
        <v>0</v>
      </c>
      <c r="L61" s="14" t="e">
        <f t="shared" si="27"/>
        <v>#DIV/0!</v>
      </c>
      <c r="M61" s="14">
        <v>10.8</v>
      </c>
      <c r="N61" s="14">
        <v>10.86</v>
      </c>
      <c r="O61" s="14">
        <v>12.57</v>
      </c>
      <c r="P61" s="14">
        <f t="shared" si="28"/>
        <v>1474.31016</v>
      </c>
      <c r="Q61" s="14">
        <f t="shared" si="29"/>
        <v>117.288</v>
      </c>
      <c r="R61" s="14">
        <f t="shared" si="30"/>
        <v>1.024343480072063</v>
      </c>
      <c r="S61" s="14" t="e">
        <f t="shared" si="31"/>
        <v>#DIV/0!</v>
      </c>
      <c r="T61" s="14">
        <f t="shared" si="32"/>
        <v>200</v>
      </c>
      <c r="U61" s="14"/>
      <c r="V61" s="14"/>
      <c r="W61" s="14"/>
      <c r="X61" s="14"/>
      <c r="Y61" s="14"/>
      <c r="Z61" s="14"/>
      <c r="AA61" s="14"/>
      <c r="AB61" s="14">
        <f t="shared" si="23"/>
        <v>0</v>
      </c>
      <c r="AC61" s="14" t="e">
        <f t="shared" si="24"/>
        <v>#DIV/0!</v>
      </c>
      <c r="AD61" s="14">
        <f t="shared" si="25"/>
        <v>1.5025999999999999</v>
      </c>
    </row>
    <row r="62" spans="3:30" ht="21" x14ac:dyDescent="0.5">
      <c r="C62" s="11"/>
      <c r="D62" s="14">
        <v>17</v>
      </c>
      <c r="E62" s="14">
        <v>1.5001</v>
      </c>
      <c r="F62" s="14">
        <v>1.4914000000000001</v>
      </c>
      <c r="G62" s="15">
        <f t="shared" si="15"/>
        <v>8.69999999999993E-3</v>
      </c>
      <c r="H62" s="14">
        <f t="shared" si="16"/>
        <v>0.57996133591093457</v>
      </c>
      <c r="I62" s="14">
        <v>0.58089999999999997</v>
      </c>
      <c r="J62" s="14">
        <f t="shared" si="17"/>
        <v>0.91050000000000009</v>
      </c>
      <c r="K62" s="14">
        <f t="shared" si="26"/>
        <v>0</v>
      </c>
      <c r="L62" s="14" t="e">
        <f t="shared" si="27"/>
        <v>#DIV/0!</v>
      </c>
      <c r="M62" s="14">
        <v>10.75</v>
      </c>
      <c r="N62" s="14">
        <v>10.93</v>
      </c>
      <c r="O62" s="14">
        <v>12.41</v>
      </c>
      <c r="P62" s="14">
        <f t="shared" si="28"/>
        <v>1458.143975</v>
      </c>
      <c r="Q62" s="14">
        <f t="shared" si="29"/>
        <v>117.4975</v>
      </c>
      <c r="R62" s="14">
        <f t="shared" si="30"/>
        <v>1.0228070928318309</v>
      </c>
      <c r="S62" s="14" t="e">
        <f t="shared" si="31"/>
        <v>#DIV/0!</v>
      </c>
      <c r="T62" s="14">
        <f t="shared" si="32"/>
        <v>200</v>
      </c>
      <c r="U62" s="14"/>
      <c r="V62" s="14"/>
      <c r="W62" s="14"/>
      <c r="X62" s="14"/>
      <c r="Y62" s="14"/>
      <c r="Z62" s="14"/>
      <c r="AA62" s="14"/>
      <c r="AB62" s="14">
        <f t="shared" si="23"/>
        <v>0</v>
      </c>
      <c r="AC62" s="14" t="e">
        <f t="shared" si="24"/>
        <v>#DIV/0!</v>
      </c>
      <c r="AD62" s="14">
        <f t="shared" si="25"/>
        <v>1.5001</v>
      </c>
    </row>
    <row r="63" spans="3:30" ht="21" x14ac:dyDescent="0.5">
      <c r="C63" s="11"/>
      <c r="D63" s="14">
        <v>18</v>
      </c>
      <c r="E63" s="14">
        <v>1.5009999999999999</v>
      </c>
      <c r="F63" s="14">
        <v>1.4863999999999999</v>
      </c>
      <c r="G63" s="15">
        <f t="shared" si="15"/>
        <v>1.4599999999999946E-2</v>
      </c>
      <c r="H63" s="14">
        <f t="shared" si="16"/>
        <v>0.97268487674883053</v>
      </c>
      <c r="I63" s="14">
        <v>0.57650000000000001</v>
      </c>
      <c r="J63" s="14">
        <f t="shared" si="17"/>
        <v>0.90989999999999993</v>
      </c>
      <c r="K63" s="14">
        <f t="shared" si="26"/>
        <v>0</v>
      </c>
      <c r="L63" s="14" t="e">
        <f t="shared" si="27"/>
        <v>#DIV/0!</v>
      </c>
      <c r="M63" s="14">
        <v>10.67</v>
      </c>
      <c r="N63" s="14">
        <v>10.89</v>
      </c>
      <c r="O63" s="14">
        <v>12.5</v>
      </c>
      <c r="P63" s="14">
        <f t="shared" si="28"/>
        <v>1452.4537500000001</v>
      </c>
      <c r="Q63" s="14">
        <f t="shared" si="29"/>
        <v>116.19630000000001</v>
      </c>
      <c r="R63" s="14">
        <f t="shared" si="30"/>
        <v>1.0233716564124675</v>
      </c>
      <c r="S63" s="14" t="e">
        <f t="shared" si="31"/>
        <v>#DIV/0!</v>
      </c>
      <c r="T63" s="14">
        <f t="shared" si="32"/>
        <v>200</v>
      </c>
      <c r="U63" s="14"/>
      <c r="V63" s="14"/>
      <c r="W63" s="14"/>
      <c r="X63" s="14"/>
      <c r="Y63" s="14"/>
      <c r="Z63" s="14"/>
      <c r="AA63" s="14"/>
      <c r="AB63" s="14">
        <f t="shared" si="23"/>
        <v>0</v>
      </c>
      <c r="AC63" s="14" t="e">
        <f t="shared" si="24"/>
        <v>#DIV/0!</v>
      </c>
      <c r="AD63" s="14">
        <f t="shared" si="25"/>
        <v>1.5009999999999999</v>
      </c>
    </row>
    <row r="64" spans="3:30" ht="21" x14ac:dyDescent="0.5">
      <c r="C64" s="11"/>
      <c r="D64" s="14">
        <v>19</v>
      </c>
      <c r="E64" s="14">
        <v>1.4993000000000001</v>
      </c>
      <c r="F64" s="14">
        <v>1.448</v>
      </c>
      <c r="G64" s="15">
        <f t="shared" si="15"/>
        <v>5.1300000000000123E-2</v>
      </c>
      <c r="H64" s="14">
        <f t="shared" si="16"/>
        <v>3.421596745147744</v>
      </c>
      <c r="I64" s="14">
        <v>0.58740000000000003</v>
      </c>
      <c r="J64" s="14">
        <f t="shared" si="17"/>
        <v>0.86059999999999992</v>
      </c>
      <c r="K64" s="14">
        <f t="shared" si="26"/>
        <v>0</v>
      </c>
      <c r="L64" s="14" t="e">
        <f t="shared" si="27"/>
        <v>#DIV/0!</v>
      </c>
      <c r="M64" s="14">
        <v>10.68</v>
      </c>
      <c r="N64" s="14">
        <v>10.7</v>
      </c>
      <c r="O64" s="14">
        <v>12.72</v>
      </c>
      <c r="P64" s="14">
        <f t="shared" si="28"/>
        <v>1453.5907199999999</v>
      </c>
      <c r="Q64" s="14">
        <f t="shared" si="29"/>
        <v>114.276</v>
      </c>
      <c r="R64" s="14">
        <f t="shared" si="30"/>
        <v>0.99615385546765178</v>
      </c>
      <c r="S64" s="14" t="e">
        <f t="shared" si="31"/>
        <v>#DIV/0!</v>
      </c>
      <c r="T64" s="14">
        <f t="shared" si="32"/>
        <v>200</v>
      </c>
      <c r="U64" s="14"/>
      <c r="V64" s="14"/>
      <c r="W64" s="14"/>
      <c r="X64" s="14"/>
      <c r="Y64" s="14"/>
      <c r="Z64" s="14"/>
      <c r="AA64" s="14"/>
      <c r="AB64" s="14">
        <f t="shared" si="23"/>
        <v>0</v>
      </c>
      <c r="AC64" s="14" t="e">
        <f t="shared" si="24"/>
        <v>#DIV/0!</v>
      </c>
      <c r="AD64" s="14">
        <f t="shared" si="25"/>
        <v>1.4993000000000001</v>
      </c>
    </row>
    <row r="65" spans="3:30" ht="21" x14ac:dyDescent="0.5">
      <c r="C65" s="11"/>
      <c r="D65" s="14">
        <v>20</v>
      </c>
      <c r="E65" s="14">
        <v>1.5023</v>
      </c>
      <c r="F65" s="14"/>
      <c r="G65" s="15">
        <f t="shared" si="15"/>
        <v>1.5023</v>
      </c>
      <c r="H65" s="14">
        <f t="shared" si="16"/>
        <v>100</v>
      </c>
      <c r="I65" s="14"/>
      <c r="J65" s="14">
        <f t="shared" si="17"/>
        <v>0</v>
      </c>
      <c r="K65" s="14" t="e">
        <f t="shared" si="26"/>
        <v>#DIV/0!</v>
      </c>
      <c r="L65" s="14" t="e">
        <f t="shared" si="27"/>
        <v>#DIV/0!</v>
      </c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>
        <f t="shared" si="23"/>
        <v>0</v>
      </c>
      <c r="AC65" s="14" t="e">
        <f t="shared" si="24"/>
        <v>#DIV/0!</v>
      </c>
      <c r="AD65" s="14">
        <f t="shared" si="25"/>
        <v>1.5023</v>
      </c>
    </row>
    <row r="66" spans="3:30" ht="21" x14ac:dyDescent="0.5">
      <c r="C66" s="11"/>
      <c r="D66" s="14">
        <v>21</v>
      </c>
      <c r="E66" s="14">
        <v>1.5001</v>
      </c>
      <c r="F66" s="14"/>
      <c r="G66" s="15">
        <f t="shared" si="15"/>
        <v>1.5001</v>
      </c>
      <c r="H66" s="14">
        <f t="shared" si="16"/>
        <v>100</v>
      </c>
      <c r="I66" s="14"/>
      <c r="J66" s="14">
        <f t="shared" si="17"/>
        <v>0</v>
      </c>
      <c r="K66" s="14" t="e">
        <f t="shared" si="26"/>
        <v>#DIV/0!</v>
      </c>
      <c r="L66" s="14" t="e">
        <f t="shared" si="27"/>
        <v>#DIV/0!</v>
      </c>
      <c r="M66" s="14"/>
      <c r="N66" s="14"/>
      <c r="O66" s="14"/>
      <c r="P66" s="14">
        <f>M66*N66*O66</f>
        <v>0</v>
      </c>
      <c r="Q66" s="14">
        <f>M66*N66</f>
        <v>0</v>
      </c>
      <c r="R66" s="14" t="e">
        <f>F66/(P66*0.001)</f>
        <v>#DIV/0!</v>
      </c>
      <c r="S66" s="14" t="e">
        <f>R66/$N$2</f>
        <v>#DIV/0!</v>
      </c>
      <c r="T66" s="14" t="e">
        <f>ABS(K66-R66)/((K66+R66)/2)*100</f>
        <v>#DIV/0!</v>
      </c>
      <c r="U66" s="14"/>
      <c r="V66" s="14"/>
      <c r="W66" s="14"/>
      <c r="X66" s="14"/>
      <c r="Y66" s="14"/>
      <c r="Z66" s="14"/>
      <c r="AA66" s="14"/>
      <c r="AB66" s="14">
        <f t="shared" si="23"/>
        <v>0</v>
      </c>
      <c r="AC66" s="14" t="e">
        <f t="shared" si="24"/>
        <v>#DIV/0!</v>
      </c>
      <c r="AD66" s="14">
        <f t="shared" si="25"/>
        <v>1.5001</v>
      </c>
    </row>
    <row r="101" spans="3:30" ht="147" x14ac:dyDescent="0.5">
      <c r="C101" s="9" t="s">
        <v>79</v>
      </c>
      <c r="D101" s="8" t="s">
        <v>3</v>
      </c>
      <c r="E101" s="9" t="s">
        <v>5</v>
      </c>
      <c r="F101" s="8" t="s">
        <v>6</v>
      </c>
      <c r="G101" s="10" t="s">
        <v>7</v>
      </c>
      <c r="H101" s="9" t="s">
        <v>8</v>
      </c>
      <c r="I101" s="9" t="s">
        <v>9</v>
      </c>
      <c r="J101" s="8" t="s">
        <v>10</v>
      </c>
      <c r="K101" s="9" t="s">
        <v>60</v>
      </c>
      <c r="L101" s="9" t="s">
        <v>61</v>
      </c>
      <c r="M101" s="9" t="s">
        <v>62</v>
      </c>
      <c r="N101" s="9" t="s">
        <v>63</v>
      </c>
      <c r="O101" s="9" t="s">
        <v>64</v>
      </c>
      <c r="P101" s="9" t="s">
        <v>65</v>
      </c>
      <c r="Q101" s="9" t="s">
        <v>66</v>
      </c>
      <c r="R101" s="9" t="s">
        <v>67</v>
      </c>
      <c r="S101" s="9" t="s">
        <v>68</v>
      </c>
      <c r="T101" s="9" t="s">
        <v>69</v>
      </c>
      <c r="U101" s="9" t="s">
        <v>70</v>
      </c>
      <c r="V101" s="9" t="s">
        <v>71</v>
      </c>
      <c r="W101" s="9" t="s">
        <v>72</v>
      </c>
      <c r="X101" s="9" t="s">
        <v>73</v>
      </c>
      <c r="Y101" s="9" t="s">
        <v>74</v>
      </c>
      <c r="Z101" s="9" t="s">
        <v>75</v>
      </c>
      <c r="AA101" s="9" t="s">
        <v>76</v>
      </c>
      <c r="AB101" s="9" t="s">
        <v>77</v>
      </c>
    </row>
    <row r="102" spans="3:30" ht="21" x14ac:dyDescent="0.5">
      <c r="C102" s="11">
        <v>24</v>
      </c>
      <c r="D102" s="12">
        <v>1</v>
      </c>
      <c r="E102" s="12">
        <v>1.502</v>
      </c>
      <c r="F102" s="12">
        <v>1.502</v>
      </c>
      <c r="G102" s="13"/>
      <c r="H102" s="12"/>
      <c r="I102" s="12"/>
      <c r="J102" s="12"/>
      <c r="K102" s="12"/>
      <c r="L102" s="12"/>
      <c r="M102" s="12">
        <v>10.71</v>
      </c>
      <c r="N102" s="12">
        <v>10.71</v>
      </c>
      <c r="O102" s="12">
        <v>11.75</v>
      </c>
      <c r="P102" s="12">
        <f>M102*N102*O102</f>
        <v>1347.7731750000003</v>
      </c>
      <c r="Q102" s="12">
        <f>M102*N102</f>
        <v>114.70410000000003</v>
      </c>
      <c r="R102" s="14">
        <f>F102/(P102*0.001)</f>
        <v>1.1144308462735204</v>
      </c>
      <c r="S102" s="14" t="e">
        <f>R102/$N$2</f>
        <v>#DIV/0!</v>
      </c>
      <c r="T102" s="14">
        <f>ABS(K102-R102)/((K102+R102)/2)*100</f>
        <v>200</v>
      </c>
      <c r="U102" s="12"/>
      <c r="V102" s="12"/>
      <c r="W102" s="12"/>
      <c r="X102" s="12"/>
      <c r="Y102" s="12"/>
      <c r="Z102" s="12"/>
      <c r="AA102" s="12"/>
      <c r="AB102" s="12">
        <f>Z102+AA102</f>
        <v>0</v>
      </c>
      <c r="AC102" s="12" t="e">
        <f>AA102/AB102*100</f>
        <v>#DIV/0!</v>
      </c>
      <c r="AD102" s="12">
        <f>E102-AB102</f>
        <v>1.502</v>
      </c>
    </row>
    <row r="103" spans="3:30" ht="21" x14ac:dyDescent="0.5">
      <c r="C103" s="11"/>
      <c r="D103" s="14">
        <v>2</v>
      </c>
      <c r="E103" s="14">
        <v>1.5001</v>
      </c>
      <c r="F103" s="14">
        <v>1.5001</v>
      </c>
      <c r="G103" s="15"/>
      <c r="H103" s="14"/>
      <c r="I103" s="14"/>
      <c r="J103" s="14"/>
      <c r="K103" s="14"/>
      <c r="L103" s="14"/>
      <c r="M103" s="14">
        <v>10.71</v>
      </c>
      <c r="N103" s="14">
        <v>10.71</v>
      </c>
      <c r="O103" s="14">
        <v>11.66</v>
      </c>
      <c r="P103" s="14">
        <f>M103*N103*O103</f>
        <v>1337.4498060000003</v>
      </c>
      <c r="Q103" s="14">
        <f>M103*N103</f>
        <v>114.70410000000003</v>
      </c>
      <c r="R103" s="14">
        <f>F103/(P103*0.001)</f>
        <v>1.1216121855716203</v>
      </c>
      <c r="S103" s="14" t="e">
        <f>R103/$N$2</f>
        <v>#DIV/0!</v>
      </c>
      <c r="T103" s="14">
        <f>ABS(K103-R103)/((K103+R103)/2)*100</f>
        <v>200</v>
      </c>
      <c r="U103" s="14"/>
      <c r="V103" s="14"/>
      <c r="W103" s="14"/>
      <c r="X103" s="14"/>
      <c r="Y103" s="14"/>
      <c r="Z103" s="14"/>
      <c r="AA103" s="14"/>
      <c r="AB103" s="14">
        <f>Z103+AA103</f>
        <v>0</v>
      </c>
      <c r="AC103" s="14" t="e">
        <f>AA103/AB103*100</f>
        <v>#DIV/0!</v>
      </c>
      <c r="AD103" s="14">
        <f>E103-AB103</f>
        <v>1.5001</v>
      </c>
    </row>
    <row r="104" spans="3:30" ht="21" x14ac:dyDescent="0.5">
      <c r="C104" s="11"/>
      <c r="D104" s="14">
        <v>3</v>
      </c>
      <c r="E104" s="14">
        <v>1.5006999999999999</v>
      </c>
      <c r="F104" s="14">
        <v>1.5006999999999999</v>
      </c>
      <c r="G104" s="15"/>
      <c r="H104" s="14"/>
      <c r="I104" s="14"/>
      <c r="J104" s="14"/>
      <c r="K104" s="14"/>
      <c r="L104" s="14"/>
      <c r="M104" s="14">
        <v>10.71</v>
      </c>
      <c r="N104" s="14">
        <v>10.71</v>
      </c>
      <c r="O104" s="14">
        <v>11.69</v>
      </c>
      <c r="P104" s="14">
        <f>M104*N104*O104</f>
        <v>1340.8909290000001</v>
      </c>
      <c r="Q104" s="14">
        <f>M104*N104</f>
        <v>114.70410000000003</v>
      </c>
      <c r="R104" s="14">
        <f>F104/(P104*0.001)</f>
        <v>1.119181260417043</v>
      </c>
      <c r="S104" s="14" t="e">
        <f>R104/$N$2</f>
        <v>#DIV/0!</v>
      </c>
      <c r="T104" s="14">
        <f>ABS(K104-R104)/((K104+R104)/2)*100</f>
        <v>200</v>
      </c>
      <c r="U104" s="14"/>
      <c r="V104" s="14"/>
      <c r="W104" s="14"/>
      <c r="X104" s="14"/>
      <c r="Y104" s="14"/>
      <c r="Z104" s="14"/>
      <c r="AA104" s="14"/>
      <c r="AB104" s="14">
        <f>Z104+AA104</f>
        <v>0</v>
      </c>
      <c r="AC104" s="14" t="e">
        <f>AA104/AB104*100</f>
        <v>#DIV/0!</v>
      </c>
      <c r="AD104" s="14">
        <f>E104-AB104</f>
        <v>1.5006999999999999</v>
      </c>
    </row>
    <row r="105" spans="3:30" ht="21" x14ac:dyDescent="0.5">
      <c r="C105" s="11"/>
      <c r="D105" s="14">
        <v>4</v>
      </c>
      <c r="E105" s="14">
        <v>1.502</v>
      </c>
      <c r="F105" s="14">
        <v>1.502</v>
      </c>
      <c r="G105" s="15"/>
      <c r="H105" s="14"/>
      <c r="I105" s="14"/>
      <c r="J105" s="14"/>
      <c r="K105" s="14"/>
      <c r="L105" s="14"/>
      <c r="M105" s="14"/>
      <c r="N105" s="14"/>
      <c r="O105" s="14"/>
      <c r="P105" s="14">
        <f>M105*N105*O105</f>
        <v>0</v>
      </c>
      <c r="Q105" s="14">
        <f>M105*N105</f>
        <v>0</v>
      </c>
      <c r="R105" s="14" t="e">
        <f>F105/(P105*0.001)</f>
        <v>#DIV/0!</v>
      </c>
      <c r="S105" s="14" t="e">
        <f>R105/$N$2</f>
        <v>#DIV/0!</v>
      </c>
      <c r="T105" s="14" t="e">
        <f>ABS(K105-R105)/((K105+R105)/2)*100</f>
        <v>#DIV/0!</v>
      </c>
      <c r="U105" s="14"/>
      <c r="V105" s="14"/>
      <c r="W105" s="14"/>
      <c r="X105" s="14"/>
      <c r="Y105" s="14"/>
      <c r="Z105" s="14"/>
      <c r="AA105" s="14"/>
      <c r="AB105" s="14">
        <f>Z105+AA105</f>
        <v>0</v>
      </c>
      <c r="AC105" s="14" t="e">
        <f>AA105/AB105*100</f>
        <v>#DIV/0!</v>
      </c>
      <c r="AD105" s="14">
        <f>E105-AB105</f>
        <v>1.502</v>
      </c>
    </row>
    <row r="106" spans="3:30" ht="21" x14ac:dyDescent="0.5">
      <c r="C106" s="11"/>
      <c r="D106" s="14">
        <v>5</v>
      </c>
      <c r="E106" s="15">
        <v>1.5013000000000001</v>
      </c>
      <c r="F106" s="15">
        <v>1.5013000000000001</v>
      </c>
      <c r="G106" s="15"/>
      <c r="H106" s="14"/>
      <c r="I106" s="14"/>
      <c r="J106" s="14"/>
      <c r="K106" s="14"/>
      <c r="L106" s="14"/>
      <c r="M106" s="14">
        <v>10.7</v>
      </c>
      <c r="N106" s="14">
        <v>10.72</v>
      </c>
      <c r="O106" s="14">
        <v>11.8</v>
      </c>
      <c r="P106" s="14">
        <f>M106*N106*O106</f>
        <v>1353.5072</v>
      </c>
      <c r="Q106" s="14">
        <f>M106*N106</f>
        <v>114.70399999999999</v>
      </c>
      <c r="R106" s="14">
        <f>F106/(P106*0.001)</f>
        <v>1.1091924741885377</v>
      </c>
      <c r="S106" s="14" t="e">
        <f>R106/$N$2</f>
        <v>#DIV/0!</v>
      </c>
      <c r="T106" s="14">
        <f>ABS(K106-R106)/((K106+R106)/2)*100</f>
        <v>200</v>
      </c>
      <c r="U106" s="14"/>
      <c r="V106" s="14"/>
      <c r="W106" s="14"/>
      <c r="X106" s="14"/>
      <c r="Y106" s="14"/>
      <c r="Z106" s="14"/>
      <c r="AA106" s="14"/>
      <c r="AB106" s="14">
        <f>Z106+AA106</f>
        <v>0</v>
      </c>
      <c r="AC106" s="14" t="e">
        <f>AA106/AB106*100</f>
        <v>#DIV/0!</v>
      </c>
      <c r="AD106" s="14">
        <f>E106-AB106</f>
        <v>1.5013000000000001</v>
      </c>
    </row>
    <row r="107" spans="3:30" ht="21" x14ac:dyDescent="0.5">
      <c r="C107" s="11"/>
      <c r="D107" s="14"/>
      <c r="E107" s="15"/>
      <c r="F107" s="14"/>
      <c r="G107" s="15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3:30" ht="21" x14ac:dyDescent="0.5">
      <c r="C108" s="11"/>
      <c r="D108" s="14"/>
      <c r="E108" s="15"/>
      <c r="F108" s="14"/>
      <c r="G108" s="15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</sheetData>
  <mergeCells count="4">
    <mergeCell ref="C102:C108"/>
    <mergeCell ref="C46:C52"/>
    <mergeCell ref="C53:C59"/>
    <mergeCell ref="C60:C6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Ismar Leonel Chew</dc:creator>
  <cp:keywords/>
  <dc:description/>
  <cp:lastModifiedBy>Ismar Leonel Chew</cp:lastModifiedBy>
  <cp:revision/>
  <dcterms:created xsi:type="dcterms:W3CDTF">2025-10-01T09:11:20Z</dcterms:created>
  <dcterms:modified xsi:type="dcterms:W3CDTF">2025-10-10T14:11:21Z</dcterms:modified>
  <cp:category/>
  <cp:contentStatus/>
</cp:coreProperties>
</file>