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6540" windowHeight="19700" tabRatio="500" activeTab="2"/>
  </bookViews>
  <sheets>
    <sheet name="Results" sheetId="3" r:id="rId1"/>
    <sheet name="Master Results" sheetId="1" r:id="rId2"/>
    <sheet name="Master Results Ext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06" i="4" l="1"/>
  <c r="AB109" i="4"/>
  <c r="AB108" i="4"/>
  <c r="Y109" i="4"/>
  <c r="Y108" i="4"/>
  <c r="V109" i="4"/>
  <c r="S109" i="4"/>
  <c r="S108" i="4"/>
  <c r="P109" i="4"/>
  <c r="J109" i="4"/>
  <c r="M109" i="4"/>
  <c r="G109" i="4"/>
  <c r="G108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18" i="4"/>
  <c r="M19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1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P24" i="4"/>
  <c r="P25" i="4"/>
  <c r="P26" i="4"/>
  <c r="P27" i="4"/>
  <c r="P28" i="4"/>
  <c r="P29" i="4"/>
  <c r="P30" i="4"/>
  <c r="P31" i="4"/>
  <c r="P32" i="4"/>
  <c r="P33" i="4"/>
  <c r="P34" i="4"/>
  <c r="P35" i="4"/>
  <c r="S24" i="4"/>
  <c r="S25" i="4"/>
  <c r="S26" i="4"/>
  <c r="S27" i="4"/>
  <c r="S28" i="4"/>
  <c r="S29" i="4"/>
  <c r="S30" i="4"/>
  <c r="S31" i="4"/>
  <c r="S32" i="4"/>
  <c r="S33" i="4"/>
  <c r="V24" i="4"/>
  <c r="V25" i="4"/>
  <c r="V26" i="4"/>
  <c r="V27" i="4"/>
  <c r="V28" i="4"/>
  <c r="V29" i="4"/>
  <c r="V30" i="4"/>
  <c r="V31" i="4"/>
  <c r="V32" i="4"/>
  <c r="V33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S78" i="4"/>
  <c r="S75" i="4"/>
  <c r="S69" i="4"/>
  <c r="S70" i="4"/>
  <c r="S71" i="4"/>
  <c r="S72" i="4"/>
  <c r="S73" i="4"/>
  <c r="Y24" i="4"/>
  <c r="Y25" i="4"/>
  <c r="Y26" i="4"/>
  <c r="Y27" i="4"/>
  <c r="Y28" i="4"/>
  <c r="Y29" i="4"/>
  <c r="Y30" i="4"/>
  <c r="Y31" i="4"/>
  <c r="Y32" i="4"/>
  <c r="Y33" i="4"/>
  <c r="AB110" i="4"/>
  <c r="V108" i="4"/>
  <c r="P108" i="4"/>
  <c r="M108" i="4"/>
  <c r="Y107" i="4"/>
  <c r="V107" i="4"/>
  <c r="S107" i="4"/>
  <c r="P107" i="4"/>
  <c r="M107" i="4"/>
  <c r="AB107" i="4"/>
  <c r="Y106" i="4"/>
  <c r="V106" i="4"/>
  <c r="S106" i="4"/>
  <c r="P106" i="4"/>
  <c r="M106" i="4"/>
  <c r="Y110" i="4"/>
  <c r="V110" i="4"/>
  <c r="S110" i="4"/>
  <c r="G110" i="4"/>
  <c r="G107" i="4"/>
  <c r="G106" i="4"/>
  <c r="J110" i="4"/>
  <c r="J108" i="4"/>
  <c r="J107" i="4"/>
  <c r="J106" i="4"/>
  <c r="M110" i="4"/>
  <c r="P110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Z68" i="4"/>
  <c r="AA68" i="4"/>
  <c r="Z67" i="4"/>
  <c r="AA67" i="4"/>
  <c r="Z66" i="4"/>
  <c r="AA66" i="4"/>
  <c r="Z65" i="4"/>
  <c r="AA65" i="4"/>
  <c r="Z64" i="4"/>
  <c r="AA64" i="4"/>
  <c r="Z63" i="4"/>
  <c r="AA63" i="4"/>
  <c r="Z62" i="4"/>
  <c r="AA62" i="4"/>
  <c r="Z61" i="4"/>
  <c r="AA61" i="4"/>
  <c r="Z60" i="4"/>
  <c r="AA60" i="4"/>
  <c r="Z59" i="4"/>
  <c r="AA59" i="4"/>
  <c r="Z58" i="4"/>
  <c r="AA58" i="4"/>
  <c r="Z57" i="4"/>
  <c r="AA57" i="4"/>
  <c r="Z56" i="4"/>
  <c r="AA56" i="4"/>
  <c r="Z55" i="4"/>
  <c r="AA55" i="4"/>
  <c r="Z54" i="4"/>
  <c r="AA54" i="4"/>
  <c r="Z53" i="4"/>
  <c r="AA53" i="4"/>
  <c r="Z52" i="4"/>
  <c r="AA52" i="4"/>
  <c r="AA51" i="4"/>
  <c r="Z50" i="4"/>
  <c r="AA50" i="4"/>
  <c r="Z49" i="4"/>
  <c r="AA49" i="4"/>
  <c r="Z48" i="4"/>
  <c r="AA48" i="4"/>
  <c r="Z47" i="4"/>
  <c r="AA47" i="4"/>
  <c r="Z46" i="4"/>
  <c r="AA46" i="4"/>
  <c r="Z45" i="4"/>
  <c r="AA45" i="4"/>
  <c r="Z44" i="4"/>
  <c r="AA44" i="4"/>
  <c r="AA43" i="4"/>
  <c r="Z42" i="4"/>
  <c r="AA42" i="4"/>
  <c r="Z41" i="4"/>
  <c r="AA41" i="4"/>
  <c r="Z40" i="4"/>
  <c r="AA40" i="4"/>
  <c r="Z39" i="4"/>
  <c r="AA39" i="4"/>
  <c r="Z38" i="4"/>
  <c r="AA38" i="4"/>
  <c r="Z37" i="4"/>
  <c r="AA37" i="4"/>
  <c r="Z36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Z14" i="4"/>
  <c r="AA14" i="4"/>
  <c r="Z13" i="4"/>
  <c r="AA13" i="4"/>
  <c r="Z12" i="4"/>
  <c r="AA12" i="4"/>
  <c r="Z11" i="4"/>
  <c r="AA11" i="4"/>
  <c r="Z10" i="4"/>
  <c r="AA10" i="4"/>
  <c r="Z9" i="4"/>
  <c r="AA9" i="4"/>
  <c r="Z8" i="4"/>
  <c r="AA8" i="4"/>
  <c r="Z7" i="4"/>
  <c r="AA7" i="4"/>
  <c r="Z6" i="4"/>
  <c r="AA6" i="4"/>
  <c r="Z5" i="4"/>
  <c r="AA5" i="4"/>
  <c r="Z4" i="4"/>
  <c r="AA4" i="4"/>
  <c r="Z3" i="4"/>
  <c r="AA3" i="4"/>
  <c r="Z2" i="4"/>
  <c r="AA2" i="4"/>
  <c r="S65" i="1"/>
  <c r="S56" i="1"/>
  <c r="S45" i="1"/>
  <c r="T70" i="1"/>
  <c r="T71" i="1"/>
  <c r="T72" i="1"/>
  <c r="T43" i="1"/>
  <c r="S14" i="1"/>
  <c r="T14" i="1"/>
  <c r="T19" i="1"/>
  <c r="T17" i="1"/>
  <c r="S7" i="1"/>
  <c r="T7" i="1"/>
  <c r="S12" i="1"/>
  <c r="T12" i="1"/>
  <c r="S2" i="1"/>
  <c r="T2" i="1"/>
  <c r="T20" i="1"/>
  <c r="T22" i="1"/>
  <c r="T21" i="1"/>
  <c r="S8" i="1"/>
  <c r="T8" i="1"/>
  <c r="T23" i="1"/>
  <c r="T16" i="1"/>
  <c r="T15" i="1"/>
  <c r="S10" i="1"/>
  <c r="T10" i="1"/>
  <c r="S4" i="1"/>
  <c r="T4" i="1"/>
  <c r="S9" i="1"/>
  <c r="T9" i="1"/>
  <c r="S5" i="1"/>
  <c r="T5" i="1"/>
  <c r="S3" i="1"/>
  <c r="T3" i="1"/>
  <c r="T18" i="1"/>
  <c r="S11" i="1"/>
  <c r="T11" i="1"/>
  <c r="T91" i="1"/>
  <c r="T51" i="1"/>
  <c r="T79" i="1"/>
  <c r="T30" i="1"/>
  <c r="T81" i="1"/>
  <c r="T83" i="1"/>
  <c r="S49" i="1"/>
  <c r="T49" i="1"/>
  <c r="S39" i="1"/>
  <c r="T39" i="1"/>
  <c r="T87" i="1"/>
  <c r="S36" i="1"/>
  <c r="T36" i="1"/>
  <c r="T73" i="1"/>
  <c r="T31" i="1"/>
  <c r="S41" i="1"/>
  <c r="T41" i="1"/>
  <c r="T77" i="1"/>
  <c r="T93" i="1"/>
  <c r="S37" i="1"/>
  <c r="T37" i="1"/>
  <c r="S60" i="1"/>
  <c r="T60" i="1"/>
  <c r="S61" i="1"/>
  <c r="T61" i="1"/>
  <c r="T82" i="1"/>
  <c r="T94" i="1"/>
  <c r="T56" i="1"/>
  <c r="T45" i="1"/>
  <c r="T65" i="1"/>
  <c r="T85" i="1"/>
  <c r="T95" i="1"/>
  <c r="T27" i="1"/>
  <c r="T28" i="1"/>
  <c r="S6" i="1"/>
  <c r="T6" i="1"/>
  <c r="T35" i="1"/>
  <c r="S62" i="1"/>
  <c r="T62" i="1"/>
  <c r="S42" i="1"/>
  <c r="T42" i="1"/>
  <c r="T80" i="1"/>
  <c r="T24" i="1"/>
  <c r="T29" i="1"/>
  <c r="S67" i="1"/>
  <c r="T67" i="1"/>
  <c r="S57" i="1"/>
  <c r="T57" i="1"/>
  <c r="T69" i="1"/>
  <c r="S59" i="1"/>
  <c r="T59" i="1"/>
  <c r="S68" i="1"/>
  <c r="T68" i="1"/>
  <c r="S40" i="1"/>
  <c r="T40" i="1"/>
  <c r="S46" i="1"/>
  <c r="T46" i="1"/>
  <c r="S63" i="1"/>
  <c r="T63" i="1"/>
  <c r="T78" i="1"/>
  <c r="S38" i="1"/>
  <c r="T38" i="1"/>
  <c r="T88" i="1"/>
  <c r="T89" i="1"/>
  <c r="T96" i="1"/>
  <c r="S47" i="1"/>
  <c r="T47" i="1"/>
  <c r="S53" i="1"/>
  <c r="T53" i="1"/>
  <c r="T33" i="1"/>
  <c r="T34" i="1"/>
  <c r="T97" i="1"/>
  <c r="S44" i="1"/>
  <c r="T44" i="1"/>
  <c r="T98" i="1"/>
  <c r="T90" i="1"/>
  <c r="S55" i="1"/>
  <c r="T55" i="1"/>
  <c r="T99" i="1"/>
  <c r="T76" i="1"/>
  <c r="T86" i="1"/>
  <c r="S50" i="1"/>
  <c r="T50" i="1"/>
  <c r="T84" i="1"/>
  <c r="S64" i="1"/>
  <c r="T64" i="1"/>
  <c r="T26" i="1"/>
  <c r="T100" i="1"/>
  <c r="T75" i="1"/>
  <c r="S58" i="1"/>
  <c r="T58" i="1"/>
  <c r="T25" i="1"/>
  <c r="S66" i="1"/>
  <c r="T66" i="1"/>
  <c r="S52" i="1"/>
  <c r="T52" i="1"/>
  <c r="T101" i="1"/>
  <c r="S48" i="1"/>
  <c r="T48" i="1"/>
  <c r="S54" i="1"/>
  <c r="T54" i="1"/>
  <c r="T102" i="1"/>
  <c r="T92" i="1"/>
  <c r="T74" i="1"/>
  <c r="S13" i="1"/>
  <c r="T13" i="1"/>
  <c r="T103" i="1"/>
  <c r="T32" i="1"/>
</calcChain>
</file>

<file path=xl/sharedStrings.xml><?xml version="1.0" encoding="utf-8"?>
<sst xmlns="http://schemas.openxmlformats.org/spreadsheetml/2006/main" count="2041" uniqueCount="172">
  <si>
    <t>#</t>
  </si>
  <si>
    <t>Name</t>
  </si>
  <si>
    <t>Division</t>
  </si>
  <si>
    <t>Finish</t>
  </si>
  <si>
    <t>Andrew Voss</t>
  </si>
  <si>
    <t>Full Distance</t>
  </si>
  <si>
    <t>Beau Zaruba</t>
  </si>
  <si>
    <t>Bob LaDeur</t>
  </si>
  <si>
    <t>Brad Catura</t>
  </si>
  <si>
    <t>Brad Smith</t>
  </si>
  <si>
    <t>brandon mack</t>
  </si>
  <si>
    <t>Brian Carter</t>
  </si>
  <si>
    <t xml:space="preserve">Brian Dannenfeldt </t>
  </si>
  <si>
    <t>Brian Domask</t>
  </si>
  <si>
    <t>Brian Nelson</t>
  </si>
  <si>
    <t>Brian Pfister</t>
  </si>
  <si>
    <t>Chad Mahn</t>
  </si>
  <si>
    <t>Chris Klein</t>
  </si>
  <si>
    <t>Chris Klug</t>
  </si>
  <si>
    <t>Chris Marcinek</t>
  </si>
  <si>
    <t>Chris Semenchuk</t>
  </si>
  <si>
    <t>Christopher Hoppe</t>
  </si>
  <si>
    <t>Chuck Milliken</t>
  </si>
  <si>
    <t>cory mortensen</t>
  </si>
  <si>
    <t>Daniel Simmer</t>
  </si>
  <si>
    <t>David Dosier</t>
  </si>
  <si>
    <t>David Wertz</t>
  </si>
  <si>
    <t>Dean Rinehart</t>
  </si>
  <si>
    <t>dm ross</t>
  </si>
  <si>
    <t>Donovan Day</t>
  </si>
  <si>
    <t>Eric Klimpke</t>
  </si>
  <si>
    <t>Gerald Sala</t>
  </si>
  <si>
    <t>gmelmore elmore</t>
  </si>
  <si>
    <t>Greg Ernest</t>
  </si>
  <si>
    <t>Jake Kozens</t>
  </si>
  <si>
    <t>James Harris</t>
  </si>
  <si>
    <t>Jamie Feucht</t>
  </si>
  <si>
    <t>jason duelge</t>
  </si>
  <si>
    <t>Jennifer Ewert</t>
  </si>
  <si>
    <t>Jennifer Schwickerath</t>
  </si>
  <si>
    <t>Jeremy Fischer</t>
  </si>
  <si>
    <t>Jeremy Knopow</t>
  </si>
  <si>
    <t>jeremy renk</t>
  </si>
  <si>
    <t>Jess Feucht</t>
  </si>
  <si>
    <t>Jim Devine</t>
  </si>
  <si>
    <t>Jim Raymond</t>
  </si>
  <si>
    <t>Joe Ford</t>
  </si>
  <si>
    <t>Joseph Jindra</t>
  </si>
  <si>
    <t>Josh Carlson</t>
  </si>
  <si>
    <t>Josh Chambers</t>
  </si>
  <si>
    <t>Josh Meggitt</t>
  </si>
  <si>
    <t>JP Bordeleau</t>
  </si>
  <si>
    <t>julie yonek</t>
  </si>
  <si>
    <t>Katherine Sullivan</t>
  </si>
  <si>
    <t>Kevin Parish</t>
  </si>
  <si>
    <t>Kirk Crabb</t>
  </si>
  <si>
    <t>Kristi Battalini</t>
  </si>
  <si>
    <t>Matt Bartz</t>
  </si>
  <si>
    <t>Matt Schoolcraft</t>
  </si>
  <si>
    <t>matthew abbondanzio</t>
  </si>
  <si>
    <t>Michael Gibson</t>
  </si>
  <si>
    <t>Michelle Prieboy</t>
  </si>
  <si>
    <t>Nicholas Brunet</t>
  </si>
  <si>
    <t>Nick Alexander</t>
  </si>
  <si>
    <t>Nick Koltz</t>
  </si>
  <si>
    <t>Panagiotis Kokkalas</t>
  </si>
  <si>
    <t>Paul Reis</t>
  </si>
  <si>
    <t>Peter Reis</t>
  </si>
  <si>
    <t>rich Mccaleb</t>
  </si>
  <si>
    <t>Robert Esmond</t>
  </si>
  <si>
    <t>Russell Bishop</t>
  </si>
  <si>
    <t>Sam McAleese</t>
  </si>
  <si>
    <t>Steve Fredrickson</t>
  </si>
  <si>
    <t>Steve McBride</t>
  </si>
  <si>
    <t>Steven Klimpke</t>
  </si>
  <si>
    <t>Steven Schwickerath</t>
  </si>
  <si>
    <t>Thomas Hruby</t>
  </si>
  <si>
    <t>Tim Bauer</t>
  </si>
  <si>
    <t>Todd Hansen</t>
  </si>
  <si>
    <t>Tom Everson</t>
  </si>
  <si>
    <t>Tom Hayes</t>
  </si>
  <si>
    <t>tony cesario</t>
  </si>
  <si>
    <t>wiley Post</t>
  </si>
  <si>
    <t>William Schroeder</t>
  </si>
  <si>
    <t>Ashley Johansson</t>
  </si>
  <si>
    <t>Half Distance</t>
  </si>
  <si>
    <t>Cory Cooper</t>
  </si>
  <si>
    <t>Eric Eckert</t>
  </si>
  <si>
    <t>Everett Brown</t>
  </si>
  <si>
    <t>goruck2 Faris</t>
  </si>
  <si>
    <t>Hat Trick</t>
  </si>
  <si>
    <t>Jannele Heckelman</t>
  </si>
  <si>
    <t>Jessica Waack</t>
  </si>
  <si>
    <t>Jimmy Crawford</t>
  </si>
  <si>
    <t>Kari Brieske</t>
  </si>
  <si>
    <t>Kathy Hruby</t>
  </si>
  <si>
    <t>Kelsey Whitchelo</t>
  </si>
  <si>
    <t>lisa Gilbert</t>
  </si>
  <si>
    <t>Melaine Whitchelo</t>
  </si>
  <si>
    <t>Micah Turman</t>
  </si>
  <si>
    <t>Roy Dietsch</t>
  </si>
  <si>
    <t>Ryan Graves</t>
  </si>
  <si>
    <t>Ryan Nechvatal</t>
  </si>
  <si>
    <t>Sarah Nechvatal</t>
  </si>
  <si>
    <t>Todd Garrison</t>
  </si>
  <si>
    <t>John Dambach</t>
  </si>
  <si>
    <t>Evan Wing</t>
  </si>
  <si>
    <t>Start</t>
  </si>
  <si>
    <t>CP1-In</t>
  </si>
  <si>
    <t>CP1-Out</t>
  </si>
  <si>
    <t>CP2-IN</t>
  </si>
  <si>
    <t>CP2-OUT</t>
  </si>
  <si>
    <t>CP3-IN</t>
  </si>
  <si>
    <t>CP3-OUT</t>
  </si>
  <si>
    <t>CP4-IN</t>
  </si>
  <si>
    <t>CP4-OUT</t>
  </si>
  <si>
    <t>CP5-IN</t>
  </si>
  <si>
    <t>CP5-OUT</t>
  </si>
  <si>
    <t>CP6-IN</t>
  </si>
  <si>
    <t>CP6-OUT</t>
  </si>
  <si>
    <t>CP7-IN</t>
  </si>
  <si>
    <t>CP7-OUT</t>
  </si>
  <si>
    <t>DNS</t>
  </si>
  <si>
    <t>Duration</t>
  </si>
  <si>
    <t>DNF</t>
  </si>
  <si>
    <t>Miles</t>
  </si>
  <si>
    <t>X</t>
  </si>
  <si>
    <t>Checkpoint C</t>
  </si>
  <si>
    <t>Notes</t>
  </si>
  <si>
    <t>Picked up on course 2:16am</t>
  </si>
  <si>
    <t>Offical</t>
  </si>
  <si>
    <t>Logan Polfuss</t>
  </si>
  <si>
    <t>Picked up</t>
  </si>
  <si>
    <t>Place</t>
  </si>
  <si>
    <t>Half-Distance</t>
  </si>
  <si>
    <t>*Micah Turma</t>
  </si>
  <si>
    <t>* New Course Record</t>
  </si>
  <si>
    <t>Full-Distance</t>
  </si>
  <si>
    <t>*JP Bordeleau</t>
  </si>
  <si>
    <t>*Brian Pfister</t>
  </si>
  <si>
    <t>2013 Frozen Otter</t>
  </si>
  <si>
    <t>Results</t>
  </si>
  <si>
    <t>Time</t>
  </si>
  <si>
    <t>1-tie</t>
  </si>
  <si>
    <t>18-tie</t>
  </si>
  <si>
    <t>30-tie</t>
  </si>
  <si>
    <t>37-tie</t>
  </si>
  <si>
    <t>Lisa Gilbert</t>
  </si>
  <si>
    <t>Rich Mccaleb</t>
  </si>
  <si>
    <t>Wiley Post</t>
  </si>
  <si>
    <t>Brandon Mack</t>
  </si>
  <si>
    <t>Jeremy Renk</t>
  </si>
  <si>
    <t>Gmelmore Elmore</t>
  </si>
  <si>
    <t>Tony Cesario</t>
  </si>
  <si>
    <t>Julie Yonek</t>
  </si>
  <si>
    <t>Matthew Abbondanzio</t>
  </si>
  <si>
    <t>Cory Mortensen</t>
  </si>
  <si>
    <t>21-tie</t>
  </si>
  <si>
    <t>23-tie</t>
  </si>
  <si>
    <t>Total:</t>
  </si>
  <si>
    <t>Max:</t>
  </si>
  <si>
    <t>Min:</t>
  </si>
  <si>
    <t>Average:</t>
  </si>
  <si>
    <t>CP1 Transition</t>
  </si>
  <si>
    <t>CP3 Transition</t>
  </si>
  <si>
    <t>CP4 Transition</t>
  </si>
  <si>
    <t>CP5 Transition</t>
  </si>
  <si>
    <t>CP6 Transition</t>
  </si>
  <si>
    <t>CP7 Transition</t>
  </si>
  <si>
    <t>Grand Totals</t>
  </si>
  <si>
    <t>C2 Transition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</si>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</sst>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;@"/>
    <numFmt numFmtId="165" formatCode="h:mm;@"/>
    <numFmt numFmtId="166" formatCode="[$-409]h:mm:ss\ AM/PM;@"/>
    <numFmt numFmtId="170" formatCode="dd:hh:mm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0"/>
      <name val="Calibri"/>
      <scheme val="minor"/>
    </font>
    <font>
      <sz val="26"/>
      <color theme="1"/>
      <name val="Calibri"/>
      <scheme val="minor"/>
    </font>
    <font>
      <i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2" fillId="2" borderId="2" xfId="0" applyFon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64" fontId="0" fillId="5" borderId="1" xfId="0" applyNumberFormat="1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65" fontId="0" fillId="0" borderId="1" xfId="0" applyNumberFormat="1" applyFill="1" applyBorder="1"/>
    <xf numFmtId="0" fontId="0" fillId="0" borderId="1" xfId="0" applyFill="1" applyBorder="1"/>
    <xf numFmtId="165" fontId="0" fillId="5" borderId="1" xfId="0" applyNumberFormat="1" applyFill="1" applyBorder="1"/>
    <xf numFmtId="0" fontId="0" fillId="5" borderId="1" xfId="0" applyFill="1" applyBorder="1"/>
    <xf numFmtId="164" fontId="0" fillId="0" borderId="0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165" fontId="0" fillId="0" borderId="1" xfId="0" applyNumberForma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6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0" borderId="6" xfId="0" applyNumberFormat="1" applyFill="1" applyBorder="1"/>
    <xf numFmtId="165" fontId="0" fillId="0" borderId="8" xfId="0" applyNumberFormat="1" applyFill="1" applyBorder="1"/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6" xfId="0" applyNumberFormat="1" applyBorder="1" applyAlignment="1">
      <alignment vertical="center"/>
    </xf>
    <xf numFmtId="0" fontId="0" fillId="0" borderId="6" xfId="0" applyNumberFormat="1" applyFill="1" applyBorder="1"/>
    <xf numFmtId="170" fontId="0" fillId="0" borderId="6" xfId="0" applyNumberFormat="1" applyFill="1" applyBorder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4"/>
  <sheetViews>
    <sheetView topLeftCell="A33" workbookViewId="0">
      <selection activeCell="B62" sqref="B62"/>
    </sheetView>
  </sheetViews>
  <sheetFormatPr baseColWidth="10" defaultRowHeight="15" x14ac:dyDescent="0"/>
  <cols>
    <col min="1" max="1" width="3.5" customWidth="1"/>
    <col min="2" max="2" width="6.83203125" customWidth="1"/>
    <col min="3" max="3" width="19.5" bestFit="1" customWidth="1"/>
    <col min="4" max="4" width="12.83203125" style="39" bestFit="1" customWidth="1"/>
    <col min="5" max="5" width="10.83203125" style="39"/>
  </cols>
  <sheetData>
    <row r="2" spans="2:5" ht="33">
      <c r="B2" s="45" t="s">
        <v>140</v>
      </c>
    </row>
    <row r="3" spans="2:5" ht="23">
      <c r="B3" s="46" t="s">
        <v>141</v>
      </c>
    </row>
    <row r="5" spans="2:5" ht="27" customHeight="1">
      <c r="B5" s="48" t="s">
        <v>134</v>
      </c>
      <c r="C5" s="48"/>
      <c r="D5" s="48"/>
      <c r="E5" s="48"/>
    </row>
    <row r="6" spans="2:5">
      <c r="B6" s="41" t="s">
        <v>133</v>
      </c>
      <c r="C6" s="40" t="s">
        <v>1</v>
      </c>
      <c r="D6" s="41" t="s">
        <v>142</v>
      </c>
      <c r="E6" s="41" t="s">
        <v>125</v>
      </c>
    </row>
    <row r="7" spans="2:5">
      <c r="B7" s="41">
        <v>1</v>
      </c>
      <c r="C7" s="4" t="s">
        <v>135</v>
      </c>
      <c r="D7" s="47">
        <v>0.25694444444525288</v>
      </c>
      <c r="E7" s="33">
        <v>32</v>
      </c>
    </row>
    <row r="8" spans="2:5">
      <c r="B8" s="41">
        <v>2</v>
      </c>
      <c r="C8" s="4" t="s">
        <v>87</v>
      </c>
      <c r="D8" s="47">
        <v>0.29791666667006211</v>
      </c>
      <c r="E8" s="33">
        <v>32</v>
      </c>
    </row>
    <row r="9" spans="2:5">
      <c r="B9" s="41">
        <v>3</v>
      </c>
      <c r="C9" s="4" t="s">
        <v>90</v>
      </c>
      <c r="D9" s="47">
        <v>0.34861111111240461</v>
      </c>
      <c r="E9" s="33">
        <v>32</v>
      </c>
    </row>
    <row r="10" spans="2:5">
      <c r="B10" s="41">
        <v>4</v>
      </c>
      <c r="C10" s="4" t="s">
        <v>88</v>
      </c>
      <c r="D10" s="47">
        <v>0.35138888889196096</v>
      </c>
      <c r="E10" s="33">
        <v>32</v>
      </c>
    </row>
    <row r="11" spans="2:5">
      <c r="B11" s="41">
        <v>5</v>
      </c>
      <c r="C11" s="4" t="s">
        <v>56</v>
      </c>
      <c r="D11" s="47">
        <v>0.36458333332848269</v>
      </c>
      <c r="E11" s="33">
        <v>32</v>
      </c>
    </row>
    <row r="12" spans="2:5">
      <c r="B12" s="41">
        <v>6</v>
      </c>
      <c r="C12" s="4" t="s">
        <v>101</v>
      </c>
      <c r="D12" s="47">
        <v>0.375</v>
      </c>
      <c r="E12" s="33">
        <v>32</v>
      </c>
    </row>
    <row r="13" spans="2:5">
      <c r="B13" s="41">
        <v>7</v>
      </c>
      <c r="C13" s="4" t="s">
        <v>95</v>
      </c>
      <c r="D13" s="47">
        <v>0.41388888889196096</v>
      </c>
      <c r="E13" s="33">
        <v>32</v>
      </c>
    </row>
    <row r="14" spans="2:5">
      <c r="B14" s="41">
        <v>8</v>
      </c>
      <c r="C14" s="4" t="s">
        <v>89</v>
      </c>
      <c r="D14" s="47">
        <v>0.42638888888905058</v>
      </c>
      <c r="E14" s="33">
        <v>32</v>
      </c>
    </row>
    <row r="15" spans="2:5">
      <c r="B15" s="41">
        <v>9</v>
      </c>
      <c r="C15" s="4" t="s">
        <v>91</v>
      </c>
      <c r="D15" s="47">
        <v>0.44791666667151731</v>
      </c>
      <c r="E15" s="33">
        <v>32</v>
      </c>
    </row>
    <row r="16" spans="2:5">
      <c r="B16" s="41">
        <v>10</v>
      </c>
      <c r="C16" s="4" t="s">
        <v>84</v>
      </c>
      <c r="D16" s="47">
        <v>0.45138888889050577</v>
      </c>
      <c r="E16" s="33">
        <v>32</v>
      </c>
    </row>
    <row r="17" spans="2:5">
      <c r="B17" s="41">
        <v>11</v>
      </c>
      <c r="C17" s="4" t="s">
        <v>100</v>
      </c>
      <c r="D17" s="47">
        <v>0.461111111115315</v>
      </c>
      <c r="E17" s="33">
        <v>32</v>
      </c>
    </row>
    <row r="18" spans="2:5">
      <c r="B18" s="41">
        <v>12</v>
      </c>
      <c r="C18" s="4" t="s">
        <v>6</v>
      </c>
      <c r="D18" s="47">
        <v>0.47083333333284827</v>
      </c>
      <c r="E18" s="33">
        <v>32</v>
      </c>
    </row>
    <row r="19" spans="2:5">
      <c r="B19" s="41">
        <v>13</v>
      </c>
      <c r="C19" s="4" t="s">
        <v>104</v>
      </c>
      <c r="D19" s="47">
        <v>0.48125000000436557</v>
      </c>
      <c r="E19" s="33">
        <v>32</v>
      </c>
    </row>
    <row r="20" spans="2:5">
      <c r="B20" s="41">
        <v>14</v>
      </c>
      <c r="C20" s="24" t="s">
        <v>92</v>
      </c>
      <c r="D20" s="42" t="s">
        <v>124</v>
      </c>
      <c r="E20" s="34">
        <v>24</v>
      </c>
    </row>
    <row r="21" spans="2:5">
      <c r="B21" s="41">
        <v>15</v>
      </c>
      <c r="C21" s="24" t="s">
        <v>93</v>
      </c>
      <c r="D21" s="42" t="s">
        <v>124</v>
      </c>
      <c r="E21" s="34">
        <v>24</v>
      </c>
    </row>
    <row r="22" spans="2:5">
      <c r="B22" s="41">
        <v>16</v>
      </c>
      <c r="C22" s="24" t="s">
        <v>102</v>
      </c>
      <c r="D22" s="42" t="s">
        <v>124</v>
      </c>
      <c r="E22" s="34">
        <v>24</v>
      </c>
    </row>
    <row r="23" spans="2:5">
      <c r="B23" s="41">
        <v>17</v>
      </c>
      <c r="C23" s="24" t="s">
        <v>86</v>
      </c>
      <c r="D23" s="42" t="s">
        <v>124</v>
      </c>
      <c r="E23" s="34">
        <v>24</v>
      </c>
    </row>
    <row r="24" spans="2:5">
      <c r="B24" s="41">
        <v>18</v>
      </c>
      <c r="C24" s="24" t="s">
        <v>103</v>
      </c>
      <c r="D24" s="42" t="s">
        <v>124</v>
      </c>
      <c r="E24" s="34">
        <v>24</v>
      </c>
    </row>
    <row r="25" spans="2:5">
      <c r="B25" s="41">
        <v>19</v>
      </c>
      <c r="C25" s="24" t="s">
        <v>98</v>
      </c>
      <c r="D25" s="42" t="s">
        <v>124</v>
      </c>
      <c r="E25" s="34">
        <v>24</v>
      </c>
    </row>
    <row r="26" spans="2:5">
      <c r="B26" s="41">
        <v>20</v>
      </c>
      <c r="C26" s="24" t="s">
        <v>96</v>
      </c>
      <c r="D26" s="42" t="s">
        <v>124</v>
      </c>
      <c r="E26" s="34">
        <v>24</v>
      </c>
    </row>
    <row r="27" spans="2:5">
      <c r="B27" s="41">
        <v>21</v>
      </c>
      <c r="C27" s="24" t="s">
        <v>147</v>
      </c>
      <c r="D27" s="42" t="s">
        <v>124</v>
      </c>
      <c r="E27" s="34">
        <v>16</v>
      </c>
    </row>
    <row r="28" spans="2:5">
      <c r="B28" s="41">
        <v>22</v>
      </c>
      <c r="C28" s="24" t="s">
        <v>94</v>
      </c>
      <c r="D28" s="42" t="s">
        <v>124</v>
      </c>
      <c r="E28" s="34">
        <v>8</v>
      </c>
    </row>
    <row r="30" spans="2:5">
      <c r="B30" s="10" t="s">
        <v>136</v>
      </c>
    </row>
    <row r="32" spans="2:5" ht="23">
      <c r="B32" s="48" t="s">
        <v>137</v>
      </c>
      <c r="C32" s="48"/>
      <c r="D32" s="48"/>
      <c r="E32" s="48"/>
    </row>
    <row r="33" spans="2:5">
      <c r="B33" s="41" t="s">
        <v>133</v>
      </c>
      <c r="C33" s="40" t="s">
        <v>1</v>
      </c>
      <c r="D33" s="41" t="s">
        <v>142</v>
      </c>
      <c r="E33" s="41" t="s">
        <v>125</v>
      </c>
    </row>
    <row r="34" spans="2:5">
      <c r="B34" s="41" t="s">
        <v>143</v>
      </c>
      <c r="C34" s="4" t="s">
        <v>138</v>
      </c>
      <c r="D34" s="47">
        <v>0.68124999999417923</v>
      </c>
      <c r="E34" s="44">
        <v>64</v>
      </c>
    </row>
    <row r="35" spans="2:5">
      <c r="B35" s="41" t="s">
        <v>143</v>
      </c>
      <c r="C35" s="4" t="s">
        <v>139</v>
      </c>
      <c r="D35" s="47">
        <v>0.68124999999417923</v>
      </c>
      <c r="E35" s="44">
        <v>64</v>
      </c>
    </row>
    <row r="36" spans="2:5">
      <c r="B36" s="41">
        <v>3</v>
      </c>
      <c r="C36" s="4" t="s">
        <v>19</v>
      </c>
      <c r="D36" s="47">
        <v>0.76388888888322981</v>
      </c>
      <c r="E36" s="44">
        <v>64</v>
      </c>
    </row>
    <row r="37" spans="2:5">
      <c r="B37" s="41">
        <v>4</v>
      </c>
      <c r="C37" s="4" t="s">
        <v>57</v>
      </c>
      <c r="D37" s="47">
        <v>0.82291666666424135</v>
      </c>
      <c r="E37" s="44">
        <v>64</v>
      </c>
    </row>
    <row r="38" spans="2:5">
      <c r="B38" s="41">
        <v>5</v>
      </c>
      <c r="C38" s="4" t="s">
        <v>131</v>
      </c>
      <c r="D38" s="47">
        <v>0.86458333332848269</v>
      </c>
      <c r="E38" s="44">
        <v>64</v>
      </c>
    </row>
    <row r="39" spans="2:5">
      <c r="B39" s="41">
        <v>6</v>
      </c>
      <c r="C39" s="4" t="s">
        <v>50</v>
      </c>
      <c r="D39" s="47">
        <v>0.90416666666715173</v>
      </c>
      <c r="E39" s="44">
        <v>64</v>
      </c>
    </row>
    <row r="40" spans="2:5">
      <c r="B40" s="41">
        <v>7</v>
      </c>
      <c r="C40" s="4" t="s">
        <v>80</v>
      </c>
      <c r="D40" s="47">
        <v>0.93194444444088731</v>
      </c>
      <c r="E40" s="44">
        <v>64</v>
      </c>
    </row>
    <row r="41" spans="2:5">
      <c r="B41" s="41">
        <v>8</v>
      </c>
      <c r="C41" s="4" t="s">
        <v>72</v>
      </c>
      <c r="D41" s="47">
        <v>0.95277777777664596</v>
      </c>
      <c r="E41" s="44">
        <v>64</v>
      </c>
    </row>
    <row r="42" spans="2:5">
      <c r="B42" s="41">
        <v>9</v>
      </c>
      <c r="C42" s="4" t="s">
        <v>106</v>
      </c>
      <c r="D42" s="47">
        <v>0.95833333332848269</v>
      </c>
      <c r="E42" s="44">
        <v>64</v>
      </c>
    </row>
    <row r="43" spans="2:5">
      <c r="B43" s="41">
        <v>10</v>
      </c>
      <c r="C43" s="4" t="s">
        <v>34</v>
      </c>
      <c r="D43" s="47">
        <v>0.96805555555329192</v>
      </c>
      <c r="E43" s="44">
        <v>64</v>
      </c>
    </row>
    <row r="44" spans="2:5">
      <c r="B44" s="41">
        <v>11</v>
      </c>
      <c r="C44" s="4" t="s">
        <v>33</v>
      </c>
      <c r="D44" s="47">
        <v>0.56319444443943212</v>
      </c>
      <c r="E44" s="33">
        <v>40</v>
      </c>
    </row>
    <row r="45" spans="2:5">
      <c r="B45" s="41">
        <v>12</v>
      </c>
      <c r="C45" s="4" t="s">
        <v>55</v>
      </c>
      <c r="D45" s="47">
        <v>0.33541666666133096</v>
      </c>
      <c r="E45" s="33">
        <v>32</v>
      </c>
    </row>
    <row r="46" spans="2:5">
      <c r="B46" s="41">
        <v>13</v>
      </c>
      <c r="C46" s="4" t="s">
        <v>74</v>
      </c>
      <c r="D46" s="47">
        <v>0.35555555555038154</v>
      </c>
      <c r="E46" s="33">
        <v>32</v>
      </c>
    </row>
    <row r="47" spans="2:5">
      <c r="B47" s="41">
        <v>14</v>
      </c>
      <c r="C47" s="4" t="s">
        <v>148</v>
      </c>
      <c r="D47" s="47">
        <v>0.37916666666569654</v>
      </c>
      <c r="E47" s="33">
        <v>32</v>
      </c>
    </row>
    <row r="48" spans="2:5">
      <c r="B48" s="41">
        <v>15</v>
      </c>
      <c r="C48" s="4" t="s">
        <v>40</v>
      </c>
      <c r="D48" s="47">
        <v>0.38749999999708962</v>
      </c>
      <c r="E48" s="33">
        <v>32</v>
      </c>
    </row>
    <row r="49" spans="2:5">
      <c r="B49" s="41">
        <v>16</v>
      </c>
      <c r="C49" s="4" t="s">
        <v>76</v>
      </c>
      <c r="D49" s="47">
        <v>0.40347222222044365</v>
      </c>
      <c r="E49" s="33">
        <v>32</v>
      </c>
    </row>
    <row r="50" spans="2:5">
      <c r="B50" s="41">
        <v>17</v>
      </c>
      <c r="C50" s="4" t="s">
        <v>44</v>
      </c>
      <c r="D50" s="47">
        <v>0.40902777777228039</v>
      </c>
      <c r="E50" s="33">
        <v>32</v>
      </c>
    </row>
    <row r="51" spans="2:5">
      <c r="B51" s="41" t="s">
        <v>144</v>
      </c>
      <c r="C51" s="4" t="s">
        <v>71</v>
      </c>
      <c r="D51" s="47">
        <v>0.40972222221898846</v>
      </c>
      <c r="E51" s="33">
        <v>32</v>
      </c>
    </row>
    <row r="52" spans="2:5">
      <c r="B52" s="41" t="s">
        <v>144</v>
      </c>
      <c r="C52" s="4" t="s">
        <v>53</v>
      </c>
      <c r="D52" s="47">
        <v>0.40972222221898846</v>
      </c>
      <c r="E52" s="33">
        <v>32</v>
      </c>
    </row>
    <row r="53" spans="2:5">
      <c r="B53" s="41" t="s">
        <v>144</v>
      </c>
      <c r="C53" s="4" t="s">
        <v>105</v>
      </c>
      <c r="D53" s="47">
        <v>0.40972222221898846</v>
      </c>
      <c r="E53" s="33">
        <v>32</v>
      </c>
    </row>
    <row r="54" spans="2:5">
      <c r="B54" s="41" t="s">
        <v>157</v>
      </c>
      <c r="C54" s="4" t="s">
        <v>29</v>
      </c>
      <c r="D54" s="47">
        <v>0.41249999999854481</v>
      </c>
      <c r="E54" s="33">
        <v>32</v>
      </c>
    </row>
    <row r="55" spans="2:5">
      <c r="B55" s="41" t="s">
        <v>157</v>
      </c>
      <c r="C55" s="4" t="s">
        <v>61</v>
      </c>
      <c r="D55" s="47">
        <v>0.41249999999854481</v>
      </c>
      <c r="E55" s="33">
        <v>32</v>
      </c>
    </row>
    <row r="56" spans="2:5">
      <c r="B56" s="41" t="s">
        <v>158</v>
      </c>
      <c r="C56" s="4" t="s">
        <v>43</v>
      </c>
      <c r="D56" s="47">
        <v>0.41458333333139308</v>
      </c>
      <c r="E56" s="33">
        <v>32</v>
      </c>
    </row>
    <row r="57" spans="2:5">
      <c r="B57" s="41" t="s">
        <v>158</v>
      </c>
      <c r="C57" s="4" t="s">
        <v>36</v>
      </c>
      <c r="D57" s="47">
        <v>0.41458333333139308</v>
      </c>
      <c r="E57" s="33">
        <v>32</v>
      </c>
    </row>
    <row r="58" spans="2:5">
      <c r="B58" s="41">
        <v>25</v>
      </c>
      <c r="C58" s="4" t="s">
        <v>11</v>
      </c>
      <c r="D58" s="47">
        <v>0.41527777777810115</v>
      </c>
      <c r="E58" s="33">
        <v>32</v>
      </c>
    </row>
    <row r="59" spans="2:5">
      <c r="B59" s="41">
        <v>26</v>
      </c>
      <c r="C59" s="4" t="s">
        <v>77</v>
      </c>
      <c r="D59" s="47">
        <v>0.41597222221753327</v>
      </c>
      <c r="E59" s="33">
        <v>32</v>
      </c>
    </row>
    <row r="60" spans="2:5">
      <c r="B60" s="41">
        <v>27</v>
      </c>
      <c r="C60" s="4" t="s">
        <v>22</v>
      </c>
      <c r="D60" s="47">
        <v>0.42499999999563443</v>
      </c>
      <c r="E60" s="33">
        <v>32</v>
      </c>
    </row>
    <row r="61" spans="2:5">
      <c r="B61" s="41">
        <v>28</v>
      </c>
      <c r="C61" s="4" t="s">
        <v>149</v>
      </c>
      <c r="D61" s="47">
        <v>0.42708333333333331</v>
      </c>
      <c r="E61" s="33">
        <v>32</v>
      </c>
    </row>
    <row r="62" spans="2:5">
      <c r="B62" s="41">
        <v>29</v>
      </c>
      <c r="C62" s="4" t="s">
        <v>13</v>
      </c>
      <c r="D62" s="47">
        <v>0.43611111110658385</v>
      </c>
      <c r="E62" s="33">
        <v>32</v>
      </c>
    </row>
    <row r="63" spans="2:5">
      <c r="B63" s="41" t="s">
        <v>145</v>
      </c>
      <c r="C63" s="4" t="s">
        <v>35</v>
      </c>
      <c r="D63" s="47">
        <v>0.4375</v>
      </c>
      <c r="E63" s="33">
        <v>32</v>
      </c>
    </row>
    <row r="64" spans="2:5">
      <c r="B64" s="41" t="s">
        <v>145</v>
      </c>
      <c r="C64" s="4" t="s">
        <v>150</v>
      </c>
      <c r="D64" s="47">
        <v>0.4375</v>
      </c>
      <c r="E64" s="33">
        <v>32</v>
      </c>
    </row>
    <row r="65" spans="2:5">
      <c r="B65" s="41">
        <v>32</v>
      </c>
      <c r="C65" s="4" t="s">
        <v>26</v>
      </c>
      <c r="D65" s="47">
        <v>0.44097222221898846</v>
      </c>
      <c r="E65" s="33">
        <v>32</v>
      </c>
    </row>
    <row r="66" spans="2:5">
      <c r="B66" s="41">
        <v>33</v>
      </c>
      <c r="C66" s="4" t="s">
        <v>63</v>
      </c>
      <c r="D66" s="47">
        <v>0.46249999999417923</v>
      </c>
      <c r="E66" s="33">
        <v>32</v>
      </c>
    </row>
    <row r="67" spans="2:5">
      <c r="B67" s="41">
        <v>34</v>
      </c>
      <c r="C67" s="4" t="s">
        <v>48</v>
      </c>
      <c r="D67" s="47">
        <v>0.46458333333430346</v>
      </c>
      <c r="E67" s="33">
        <v>32</v>
      </c>
    </row>
    <row r="68" spans="2:5">
      <c r="B68" s="41">
        <v>35</v>
      </c>
      <c r="C68" s="4" t="s">
        <v>16</v>
      </c>
      <c r="D68" s="47">
        <v>0.46805555555329192</v>
      </c>
      <c r="E68" s="33">
        <v>32</v>
      </c>
    </row>
    <row r="69" spans="2:5">
      <c r="B69" s="41">
        <v>36</v>
      </c>
      <c r="C69" s="4" t="s">
        <v>46</v>
      </c>
      <c r="D69" s="47">
        <v>0.47916666666424135</v>
      </c>
      <c r="E69" s="33">
        <v>32</v>
      </c>
    </row>
    <row r="70" spans="2:5">
      <c r="B70" s="41" t="s">
        <v>146</v>
      </c>
      <c r="C70" s="4" t="s">
        <v>67</v>
      </c>
      <c r="D70" s="47">
        <v>0.48333333332993789</v>
      </c>
      <c r="E70" s="33">
        <v>32</v>
      </c>
    </row>
    <row r="71" spans="2:5">
      <c r="B71" s="41" t="s">
        <v>146</v>
      </c>
      <c r="C71" s="4" t="s">
        <v>66</v>
      </c>
      <c r="D71" s="47">
        <v>0.48333333332993789</v>
      </c>
      <c r="E71" s="33">
        <v>32</v>
      </c>
    </row>
    <row r="72" spans="2:5">
      <c r="B72" s="41" t="s">
        <v>146</v>
      </c>
      <c r="C72" s="4" t="s">
        <v>54</v>
      </c>
      <c r="D72" s="47">
        <v>0.48333333332993789</v>
      </c>
      <c r="E72" s="33">
        <v>32</v>
      </c>
    </row>
    <row r="73" spans="2:5">
      <c r="B73" s="41" t="s">
        <v>146</v>
      </c>
      <c r="C73" s="4" t="s">
        <v>151</v>
      </c>
      <c r="D73" s="47">
        <v>0.48333333332993789</v>
      </c>
      <c r="E73" s="33">
        <v>32</v>
      </c>
    </row>
    <row r="74" spans="2:5">
      <c r="B74" s="41">
        <v>41</v>
      </c>
      <c r="C74" s="4" t="s">
        <v>20</v>
      </c>
      <c r="D74" s="47">
        <v>0.49305555555474712</v>
      </c>
      <c r="E74" s="33">
        <v>32</v>
      </c>
    </row>
    <row r="75" spans="2:5">
      <c r="B75" s="41">
        <v>42</v>
      </c>
      <c r="C75" s="4" t="s">
        <v>60</v>
      </c>
      <c r="D75" s="47">
        <v>0.50694444444525288</v>
      </c>
      <c r="E75" s="33">
        <v>32</v>
      </c>
    </row>
    <row r="76" spans="2:5">
      <c r="B76" s="41">
        <v>43</v>
      </c>
      <c r="C76" s="17" t="s">
        <v>14</v>
      </c>
      <c r="D76" s="47">
        <v>0.53819444444525288</v>
      </c>
      <c r="E76" s="33">
        <v>32</v>
      </c>
    </row>
    <row r="77" spans="2:5">
      <c r="B77" s="41">
        <v>44</v>
      </c>
      <c r="C77" s="4" t="s">
        <v>49</v>
      </c>
      <c r="D77" s="47">
        <v>0.59097222222044365</v>
      </c>
      <c r="E77" s="33">
        <v>32</v>
      </c>
    </row>
    <row r="78" spans="2:5">
      <c r="B78" s="41">
        <v>45</v>
      </c>
      <c r="C78" s="4" t="s">
        <v>45</v>
      </c>
      <c r="D78" s="47">
        <v>0.59236111110658385</v>
      </c>
      <c r="E78" s="33">
        <v>32</v>
      </c>
    </row>
    <row r="79" spans="2:5">
      <c r="B79" s="41">
        <v>46</v>
      </c>
      <c r="C79" s="24" t="s">
        <v>47</v>
      </c>
      <c r="D79" s="43" t="s">
        <v>124</v>
      </c>
      <c r="E79" s="34">
        <v>48</v>
      </c>
    </row>
    <row r="80" spans="2:5">
      <c r="B80" s="41">
        <v>47</v>
      </c>
      <c r="C80" s="24" t="s">
        <v>62</v>
      </c>
      <c r="D80" s="43" t="s">
        <v>124</v>
      </c>
      <c r="E80" s="34">
        <v>48</v>
      </c>
    </row>
    <row r="81" spans="2:5">
      <c r="B81" s="41">
        <v>48</v>
      </c>
      <c r="C81" s="24" t="s">
        <v>152</v>
      </c>
      <c r="D81" s="43" t="s">
        <v>124</v>
      </c>
      <c r="E81" s="34">
        <v>48</v>
      </c>
    </row>
    <row r="82" spans="2:5">
      <c r="B82" s="41">
        <v>49</v>
      </c>
      <c r="C82" s="24" t="s">
        <v>30</v>
      </c>
      <c r="D82" s="43" t="s">
        <v>124</v>
      </c>
      <c r="E82" s="34">
        <v>48</v>
      </c>
    </row>
    <row r="83" spans="2:5">
      <c r="B83" s="41">
        <v>50</v>
      </c>
      <c r="C83" s="24" t="s">
        <v>73</v>
      </c>
      <c r="D83" s="43" t="s">
        <v>124</v>
      </c>
      <c r="E83" s="34">
        <v>48</v>
      </c>
    </row>
    <row r="84" spans="2:5">
      <c r="B84" s="41">
        <v>51</v>
      </c>
      <c r="C84" s="24" t="s">
        <v>7</v>
      </c>
      <c r="D84" s="43" t="s">
        <v>124</v>
      </c>
      <c r="E84" s="34">
        <v>40</v>
      </c>
    </row>
    <row r="85" spans="2:5">
      <c r="B85" s="41">
        <v>52</v>
      </c>
      <c r="C85" s="24" t="s">
        <v>17</v>
      </c>
      <c r="D85" s="43" t="s">
        <v>124</v>
      </c>
      <c r="E85" s="34">
        <v>40</v>
      </c>
    </row>
    <row r="86" spans="2:5">
      <c r="B86" s="41">
        <v>53</v>
      </c>
      <c r="C86" s="24" t="s">
        <v>24</v>
      </c>
      <c r="D86" s="43" t="s">
        <v>124</v>
      </c>
      <c r="E86" s="34">
        <v>40</v>
      </c>
    </row>
    <row r="87" spans="2:5">
      <c r="B87" s="41">
        <v>54</v>
      </c>
      <c r="C87" s="24" t="s">
        <v>70</v>
      </c>
      <c r="D87" s="43" t="s">
        <v>124</v>
      </c>
      <c r="E87" s="34">
        <v>40</v>
      </c>
    </row>
    <row r="88" spans="2:5">
      <c r="B88" s="41">
        <v>55</v>
      </c>
      <c r="C88" s="24" t="s">
        <v>41</v>
      </c>
      <c r="D88" s="43" t="s">
        <v>124</v>
      </c>
      <c r="E88" s="34">
        <v>40</v>
      </c>
    </row>
    <row r="89" spans="2:5">
      <c r="B89" s="41">
        <v>56</v>
      </c>
      <c r="C89" s="24" t="s">
        <v>153</v>
      </c>
      <c r="D89" s="43" t="s">
        <v>124</v>
      </c>
      <c r="E89" s="34">
        <v>40</v>
      </c>
    </row>
    <row r="90" spans="2:5">
      <c r="B90" s="41">
        <v>57</v>
      </c>
      <c r="C90" s="24" t="s">
        <v>154</v>
      </c>
      <c r="D90" s="43" t="s">
        <v>124</v>
      </c>
      <c r="E90" s="34">
        <v>40</v>
      </c>
    </row>
    <row r="91" spans="2:5">
      <c r="B91" s="41">
        <v>58</v>
      </c>
      <c r="C91" s="24" t="s">
        <v>79</v>
      </c>
      <c r="D91" s="43" t="s">
        <v>124</v>
      </c>
      <c r="E91" s="34">
        <v>40</v>
      </c>
    </row>
    <row r="92" spans="2:5">
      <c r="B92" s="41">
        <v>59</v>
      </c>
      <c r="C92" s="24" t="s">
        <v>65</v>
      </c>
      <c r="D92" s="43" t="s">
        <v>124</v>
      </c>
      <c r="E92" s="34">
        <v>40</v>
      </c>
    </row>
    <row r="93" spans="2:5">
      <c r="B93" s="41">
        <v>60</v>
      </c>
      <c r="C93" s="24" t="s">
        <v>78</v>
      </c>
      <c r="D93" s="43" t="s">
        <v>124</v>
      </c>
      <c r="E93" s="34">
        <v>24</v>
      </c>
    </row>
    <row r="94" spans="2:5">
      <c r="B94" s="41">
        <v>61</v>
      </c>
      <c r="C94" s="24" t="s">
        <v>21</v>
      </c>
      <c r="D94" s="43" t="s">
        <v>124</v>
      </c>
      <c r="E94" s="34">
        <v>24</v>
      </c>
    </row>
    <row r="95" spans="2:5">
      <c r="B95" s="41">
        <v>62</v>
      </c>
      <c r="C95" s="24" t="s">
        <v>155</v>
      </c>
      <c r="D95" s="43" t="s">
        <v>124</v>
      </c>
      <c r="E95" s="34">
        <v>24</v>
      </c>
    </row>
    <row r="96" spans="2:5">
      <c r="B96" s="41">
        <v>63</v>
      </c>
      <c r="C96" s="24" t="s">
        <v>156</v>
      </c>
      <c r="D96" s="43" t="s">
        <v>124</v>
      </c>
      <c r="E96" s="34">
        <v>16</v>
      </c>
    </row>
    <row r="97" spans="2:5">
      <c r="B97" s="41">
        <v>64</v>
      </c>
      <c r="C97" s="24" t="s">
        <v>75</v>
      </c>
      <c r="D97" s="43" t="s">
        <v>124</v>
      </c>
      <c r="E97" s="34">
        <v>16</v>
      </c>
    </row>
    <row r="98" spans="2:5">
      <c r="B98" s="41">
        <v>65</v>
      </c>
      <c r="C98" s="24" t="s">
        <v>39</v>
      </c>
      <c r="D98" s="43" t="s">
        <v>124</v>
      </c>
      <c r="E98" s="34">
        <v>16</v>
      </c>
    </row>
    <row r="99" spans="2:5">
      <c r="B99" s="41">
        <v>66</v>
      </c>
      <c r="C99" s="24" t="s">
        <v>38</v>
      </c>
      <c r="D99" s="43" t="s">
        <v>124</v>
      </c>
      <c r="E99" s="34">
        <v>16</v>
      </c>
    </row>
    <row r="100" spans="2:5">
      <c r="B100" s="41">
        <v>67</v>
      </c>
      <c r="C100" s="24" t="s">
        <v>27</v>
      </c>
      <c r="D100" s="43" t="s">
        <v>124</v>
      </c>
      <c r="E100" s="34">
        <v>8</v>
      </c>
    </row>
    <row r="101" spans="2:5">
      <c r="B101" s="41">
        <v>68</v>
      </c>
      <c r="C101" s="24" t="s">
        <v>83</v>
      </c>
      <c r="D101" s="43" t="s">
        <v>124</v>
      </c>
      <c r="E101" s="34">
        <v>8</v>
      </c>
    </row>
    <row r="102" spans="2:5">
      <c r="B102" s="41">
        <v>69</v>
      </c>
      <c r="C102" s="24" t="s">
        <v>8</v>
      </c>
      <c r="D102" s="43" t="s">
        <v>124</v>
      </c>
      <c r="E102" s="34">
        <v>4</v>
      </c>
    </row>
    <row r="104" spans="2:5">
      <c r="B104" s="10" t="s">
        <v>136</v>
      </c>
    </row>
  </sheetData>
  <mergeCells count="2">
    <mergeCell ref="B5:E5"/>
    <mergeCell ref="B32:E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W103"/>
  <sheetViews>
    <sheetView topLeftCell="A43" workbookViewId="0">
      <selection activeCell="H85" sqref="H85"/>
    </sheetView>
  </sheetViews>
  <sheetFormatPr baseColWidth="10" defaultColWidth="11" defaultRowHeight="15" x14ac:dyDescent="0"/>
  <cols>
    <col min="1" max="1" width="4.1640625" style="5" bestFit="1" customWidth="1"/>
    <col min="2" max="2" width="19.5" style="6" bestFit="1" customWidth="1"/>
    <col min="3" max="3" width="12" style="6" bestFit="1" customWidth="1"/>
    <col min="4" max="4" width="12.83203125" style="5" bestFit="1" customWidth="1"/>
    <col min="5" max="17" width="12.83203125" style="6" bestFit="1" customWidth="1"/>
    <col min="18" max="18" width="11.83203125" style="6" bestFit="1" customWidth="1"/>
    <col min="19" max="19" width="12.83203125" style="6" bestFit="1" customWidth="1"/>
    <col min="20" max="20" width="11" style="20" customWidth="1"/>
    <col min="21" max="21" width="11" style="20"/>
    <col min="22" max="22" width="11" style="35"/>
    <col min="23" max="23" width="34.5" style="20" customWidth="1"/>
    <col min="24" max="725" width="11" style="20"/>
  </cols>
  <sheetData>
    <row r="1" spans="1:725">
      <c r="A1" s="1" t="s">
        <v>0</v>
      </c>
      <c r="B1" s="2" t="s">
        <v>1</v>
      </c>
      <c r="C1" s="2" t="s">
        <v>2</v>
      </c>
      <c r="D1" s="1" t="s">
        <v>107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113</v>
      </c>
      <c r="K1" s="2" t="s">
        <v>114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7" t="s">
        <v>3</v>
      </c>
      <c r="T1" s="21" t="s">
        <v>123</v>
      </c>
      <c r="U1" s="21" t="s">
        <v>125</v>
      </c>
      <c r="V1" s="32" t="s">
        <v>130</v>
      </c>
      <c r="W1" s="21" t="s">
        <v>128</v>
      </c>
    </row>
    <row r="2" spans="1:725" s="15" customFormat="1" ht="15" customHeight="1">
      <c r="A2" s="3">
        <v>95</v>
      </c>
      <c r="B2" s="4" t="s">
        <v>99</v>
      </c>
      <c r="C2" s="4" t="s">
        <v>85</v>
      </c>
      <c r="D2" s="8">
        <v>41293.416666666664</v>
      </c>
      <c r="E2" s="8">
        <v>41293.486111111109</v>
      </c>
      <c r="F2" s="8">
        <v>41293.486805555556</v>
      </c>
      <c r="G2" s="8">
        <v>41293.54583333333</v>
      </c>
      <c r="H2" s="8">
        <v>41293.546527777777</v>
      </c>
      <c r="I2" s="8">
        <v>41293.604166666664</v>
      </c>
      <c r="J2" s="8">
        <v>41293.605555555558</v>
      </c>
      <c r="K2" s="8">
        <v>41293.673611111109</v>
      </c>
      <c r="L2" s="8" t="s">
        <v>126</v>
      </c>
      <c r="M2" s="8" t="s">
        <v>126</v>
      </c>
      <c r="N2" s="8" t="s">
        <v>126</v>
      </c>
      <c r="O2" s="8" t="s">
        <v>126</v>
      </c>
      <c r="P2" s="8" t="s">
        <v>126</v>
      </c>
      <c r="Q2" s="8" t="s">
        <v>126</v>
      </c>
      <c r="R2" s="8" t="s">
        <v>126</v>
      </c>
      <c r="S2" s="9">
        <f>K2</f>
        <v>41293.673611111109</v>
      </c>
      <c r="T2" s="27">
        <f>S2-D2</f>
        <v>0.25694444444525288</v>
      </c>
      <c r="U2" s="28">
        <v>32</v>
      </c>
      <c r="V2" s="33" t="s">
        <v>126</v>
      </c>
      <c r="W2" s="28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</row>
    <row r="3" spans="1:725" ht="15" customHeight="1">
      <c r="A3" s="3">
        <v>83</v>
      </c>
      <c r="B3" s="4" t="s">
        <v>87</v>
      </c>
      <c r="C3" s="4" t="s">
        <v>85</v>
      </c>
      <c r="D3" s="8">
        <v>41293.416666666664</v>
      </c>
      <c r="E3" s="8">
        <v>41293.486111111109</v>
      </c>
      <c r="F3" s="8">
        <v>41293.486111111109</v>
      </c>
      <c r="G3" s="8">
        <v>41293.550000000003</v>
      </c>
      <c r="H3" s="8">
        <v>41293.551388888889</v>
      </c>
      <c r="I3" s="8">
        <v>41293.618750000001</v>
      </c>
      <c r="J3" s="8">
        <v>41293.620138888888</v>
      </c>
      <c r="K3" s="8">
        <v>41293.714583333334</v>
      </c>
      <c r="L3" s="8" t="s">
        <v>126</v>
      </c>
      <c r="M3" s="8" t="s">
        <v>126</v>
      </c>
      <c r="N3" s="8" t="s">
        <v>126</v>
      </c>
      <c r="O3" s="8" t="s">
        <v>126</v>
      </c>
      <c r="P3" s="8" t="s">
        <v>126</v>
      </c>
      <c r="Q3" s="8" t="s">
        <v>126</v>
      </c>
      <c r="R3" s="8" t="s">
        <v>126</v>
      </c>
      <c r="S3" s="9">
        <f>K3</f>
        <v>41293.714583333334</v>
      </c>
      <c r="T3" s="27">
        <f>S3-D3</f>
        <v>0.29791666667006211</v>
      </c>
      <c r="U3" s="28">
        <v>32</v>
      </c>
      <c r="V3" s="33" t="s">
        <v>126</v>
      </c>
      <c r="W3" s="28"/>
    </row>
    <row r="4" spans="1:725" ht="15" customHeight="1">
      <c r="A4" s="3">
        <v>86</v>
      </c>
      <c r="B4" s="4" t="s">
        <v>90</v>
      </c>
      <c r="C4" s="4" t="s">
        <v>85</v>
      </c>
      <c r="D4" s="8">
        <v>41293.416666666664</v>
      </c>
      <c r="E4" s="8">
        <v>41293.490972222222</v>
      </c>
      <c r="F4" s="8">
        <v>41293.490972222222</v>
      </c>
      <c r="G4" s="8">
        <v>41293.567361111112</v>
      </c>
      <c r="H4" s="8">
        <v>41293.570138888892</v>
      </c>
      <c r="I4" s="8">
        <v>41293.662499999999</v>
      </c>
      <c r="J4" s="8">
        <v>41293.662499999999</v>
      </c>
      <c r="K4" s="8">
        <v>41293.765277777777</v>
      </c>
      <c r="L4" s="8" t="s">
        <v>126</v>
      </c>
      <c r="M4" s="8" t="s">
        <v>126</v>
      </c>
      <c r="N4" s="8" t="s">
        <v>126</v>
      </c>
      <c r="O4" s="8" t="s">
        <v>126</v>
      </c>
      <c r="P4" s="8" t="s">
        <v>126</v>
      </c>
      <c r="Q4" s="8" t="s">
        <v>126</v>
      </c>
      <c r="R4" s="8" t="s">
        <v>126</v>
      </c>
      <c r="S4" s="9">
        <f>K4</f>
        <v>41293.765277777777</v>
      </c>
      <c r="T4" s="27">
        <f>S4-D4</f>
        <v>0.34861111111240461</v>
      </c>
      <c r="U4" s="28">
        <v>32</v>
      </c>
      <c r="V4" s="33" t="s">
        <v>126</v>
      </c>
      <c r="W4" s="28"/>
    </row>
    <row r="5" spans="1:725" s="15" customFormat="1" ht="15" customHeight="1">
      <c r="A5" s="3">
        <v>84</v>
      </c>
      <c r="B5" s="4" t="s">
        <v>88</v>
      </c>
      <c r="C5" s="4" t="s">
        <v>85</v>
      </c>
      <c r="D5" s="8">
        <v>41293.416666666664</v>
      </c>
      <c r="E5" s="8">
        <v>41293.505555555559</v>
      </c>
      <c r="F5" s="8">
        <v>41293.509722222225</v>
      </c>
      <c r="G5" s="8">
        <v>41293.584027777775</v>
      </c>
      <c r="H5" s="8">
        <v>41293.591666666667</v>
      </c>
      <c r="I5" s="8">
        <v>41293.676388888889</v>
      </c>
      <c r="J5" s="8">
        <v>41293.681944444441</v>
      </c>
      <c r="K5" s="8">
        <v>41293.768055555556</v>
      </c>
      <c r="L5" s="8" t="s">
        <v>126</v>
      </c>
      <c r="M5" s="8" t="s">
        <v>126</v>
      </c>
      <c r="N5" s="8" t="s">
        <v>126</v>
      </c>
      <c r="O5" s="8" t="s">
        <v>126</v>
      </c>
      <c r="P5" s="8" t="s">
        <v>126</v>
      </c>
      <c r="Q5" s="8" t="s">
        <v>126</v>
      </c>
      <c r="R5" s="8" t="s">
        <v>126</v>
      </c>
      <c r="S5" s="9">
        <f>K5</f>
        <v>41293.768055555556</v>
      </c>
      <c r="T5" s="27">
        <f>S5-D5</f>
        <v>0.35138888889196096</v>
      </c>
      <c r="U5" s="28">
        <v>32</v>
      </c>
      <c r="V5" s="33" t="s">
        <v>126</v>
      </c>
      <c r="W5" s="28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</row>
    <row r="6" spans="1:725" s="15" customFormat="1" ht="15" customHeight="1">
      <c r="A6" s="3">
        <v>52</v>
      </c>
      <c r="B6" s="4" t="s">
        <v>56</v>
      </c>
      <c r="C6" s="4" t="s">
        <v>85</v>
      </c>
      <c r="D6" s="8">
        <v>41293.427083333336</v>
      </c>
      <c r="E6" s="8">
        <v>41293.50277777778</v>
      </c>
      <c r="F6" s="8">
        <v>41293.50277777778</v>
      </c>
      <c r="G6" s="8">
        <v>41293.584027777775</v>
      </c>
      <c r="H6" s="8">
        <v>41293.586805555555</v>
      </c>
      <c r="I6" s="8">
        <v>41293.671527777777</v>
      </c>
      <c r="J6" s="8">
        <v>41293.675000000003</v>
      </c>
      <c r="K6" s="8">
        <v>41293.791666666664</v>
      </c>
      <c r="L6" s="8" t="s">
        <v>126</v>
      </c>
      <c r="M6" s="8" t="s">
        <v>126</v>
      </c>
      <c r="N6" s="8" t="s">
        <v>126</v>
      </c>
      <c r="O6" s="8" t="s">
        <v>126</v>
      </c>
      <c r="P6" s="8" t="s">
        <v>126</v>
      </c>
      <c r="Q6" s="8" t="s">
        <v>126</v>
      </c>
      <c r="R6" s="8" t="s">
        <v>126</v>
      </c>
      <c r="S6" s="9">
        <f>K6</f>
        <v>41293.791666666664</v>
      </c>
      <c r="T6" s="27">
        <f>S6-D6</f>
        <v>0.36458333332848269</v>
      </c>
      <c r="U6" s="28">
        <v>32</v>
      </c>
      <c r="V6" s="33" t="s">
        <v>126</v>
      </c>
      <c r="W6" s="28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</row>
    <row r="7" spans="1:725" ht="15" customHeight="1">
      <c r="A7" s="3">
        <v>97</v>
      </c>
      <c r="B7" s="4" t="s">
        <v>101</v>
      </c>
      <c r="C7" s="4" t="s">
        <v>85</v>
      </c>
      <c r="D7" s="8">
        <v>41293.416666666664</v>
      </c>
      <c r="E7" s="8">
        <v>41293.505555555559</v>
      </c>
      <c r="F7" s="8">
        <v>41293.509722222225</v>
      </c>
      <c r="G7" s="8">
        <v>41293.584027777775</v>
      </c>
      <c r="H7" s="8">
        <v>41293.592361111114</v>
      </c>
      <c r="I7" s="8">
        <v>41293.676388888889</v>
      </c>
      <c r="J7" s="8">
        <v>41293.681944444441</v>
      </c>
      <c r="K7" s="8">
        <v>41293.791666666664</v>
      </c>
      <c r="L7" s="8" t="s">
        <v>126</v>
      </c>
      <c r="M7" s="8" t="s">
        <v>126</v>
      </c>
      <c r="N7" s="8" t="s">
        <v>126</v>
      </c>
      <c r="O7" s="8" t="s">
        <v>126</v>
      </c>
      <c r="P7" s="8" t="s">
        <v>126</v>
      </c>
      <c r="Q7" s="8" t="s">
        <v>126</v>
      </c>
      <c r="R7" s="8" t="s">
        <v>126</v>
      </c>
      <c r="S7" s="9">
        <f>K7</f>
        <v>41293.791666666664</v>
      </c>
      <c r="T7" s="27">
        <f>S7-D7</f>
        <v>0.375</v>
      </c>
      <c r="U7" s="28">
        <v>32</v>
      </c>
      <c r="V7" s="33" t="s">
        <v>126</v>
      </c>
      <c r="W7" s="28"/>
    </row>
    <row r="8" spans="1:725" ht="15" customHeight="1">
      <c r="A8" s="3">
        <v>91</v>
      </c>
      <c r="B8" s="4" t="s">
        <v>95</v>
      </c>
      <c r="C8" s="4" t="s">
        <v>85</v>
      </c>
      <c r="D8" s="8">
        <v>41293.416666666664</v>
      </c>
      <c r="E8" s="8">
        <v>41293.519444444442</v>
      </c>
      <c r="F8" s="8">
        <v>41293.532638888886</v>
      </c>
      <c r="G8" s="8">
        <v>41293.618055555555</v>
      </c>
      <c r="H8" s="8">
        <v>41293.622916666667</v>
      </c>
      <c r="I8" s="8">
        <v>41293.702777777777</v>
      </c>
      <c r="J8" s="8">
        <v>41293.713194444441</v>
      </c>
      <c r="K8" s="8">
        <v>41293.830555555556</v>
      </c>
      <c r="L8" s="8" t="s">
        <v>126</v>
      </c>
      <c r="M8" s="8" t="s">
        <v>126</v>
      </c>
      <c r="N8" s="8" t="s">
        <v>126</v>
      </c>
      <c r="O8" s="8" t="s">
        <v>126</v>
      </c>
      <c r="P8" s="8" t="s">
        <v>126</v>
      </c>
      <c r="Q8" s="8" t="s">
        <v>126</v>
      </c>
      <c r="R8" s="8" t="s">
        <v>126</v>
      </c>
      <c r="S8" s="9">
        <f>K8</f>
        <v>41293.830555555556</v>
      </c>
      <c r="T8" s="27">
        <f>S8-D8</f>
        <v>0.41388888889196096</v>
      </c>
      <c r="U8" s="28">
        <v>32</v>
      </c>
      <c r="V8" s="33" t="s">
        <v>126</v>
      </c>
      <c r="W8" s="28"/>
    </row>
    <row r="9" spans="1:725" s="15" customFormat="1" ht="15" customHeight="1">
      <c r="A9" s="3">
        <v>85</v>
      </c>
      <c r="B9" s="4" t="s">
        <v>89</v>
      </c>
      <c r="C9" s="4" t="s">
        <v>85</v>
      </c>
      <c r="D9" s="8">
        <v>41293.416666666664</v>
      </c>
      <c r="E9" s="8">
        <v>41293.50277777778</v>
      </c>
      <c r="F9" s="8">
        <v>41293.505555555559</v>
      </c>
      <c r="G9" s="8">
        <v>41293.599999999999</v>
      </c>
      <c r="H9" s="8">
        <v>41293.611805555556</v>
      </c>
      <c r="I9" s="8">
        <v>41293.708333333336</v>
      </c>
      <c r="J9" s="8">
        <v>41293.719444444447</v>
      </c>
      <c r="K9" s="8">
        <v>41293.843055555553</v>
      </c>
      <c r="L9" s="8" t="s">
        <v>126</v>
      </c>
      <c r="M9" s="8" t="s">
        <v>126</v>
      </c>
      <c r="N9" s="8" t="s">
        <v>126</v>
      </c>
      <c r="O9" s="8" t="s">
        <v>126</v>
      </c>
      <c r="P9" s="8" t="s">
        <v>126</v>
      </c>
      <c r="Q9" s="8" t="s">
        <v>126</v>
      </c>
      <c r="R9" s="8" t="s">
        <v>126</v>
      </c>
      <c r="S9" s="9">
        <f>K9</f>
        <v>41293.843055555553</v>
      </c>
      <c r="T9" s="27">
        <f>S9-D9</f>
        <v>0.42638888888905058</v>
      </c>
      <c r="U9" s="28">
        <v>32</v>
      </c>
      <c r="V9" s="33" t="s">
        <v>126</v>
      </c>
      <c r="W9" s="28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  <c r="SL9" s="20"/>
      <c r="SM9" s="20"/>
      <c r="SN9" s="20"/>
      <c r="SO9" s="20"/>
      <c r="SP9" s="20"/>
      <c r="SQ9" s="20"/>
      <c r="SR9" s="20"/>
      <c r="SS9" s="20"/>
      <c r="ST9" s="20"/>
      <c r="SU9" s="20"/>
      <c r="SV9" s="20"/>
      <c r="SW9" s="20"/>
      <c r="SX9" s="20"/>
      <c r="SY9" s="20"/>
      <c r="SZ9" s="20"/>
      <c r="TA9" s="20"/>
      <c r="TB9" s="20"/>
      <c r="TC9" s="20"/>
      <c r="TD9" s="20"/>
      <c r="TE9" s="20"/>
      <c r="TF9" s="20"/>
      <c r="TG9" s="20"/>
      <c r="TH9" s="20"/>
      <c r="TI9" s="20"/>
      <c r="TJ9" s="20"/>
      <c r="TK9" s="20"/>
      <c r="TL9" s="20"/>
      <c r="TM9" s="20"/>
      <c r="TN9" s="20"/>
      <c r="TO9" s="20"/>
      <c r="TP9" s="20"/>
      <c r="TQ9" s="20"/>
      <c r="TR9" s="20"/>
      <c r="TS9" s="20"/>
      <c r="TT9" s="20"/>
      <c r="TU9" s="20"/>
      <c r="TV9" s="20"/>
      <c r="TW9" s="20"/>
      <c r="TX9" s="20"/>
      <c r="TY9" s="20"/>
      <c r="TZ9" s="20"/>
      <c r="UA9" s="20"/>
      <c r="UB9" s="20"/>
      <c r="UC9" s="20"/>
      <c r="UD9" s="20"/>
      <c r="UE9" s="20"/>
      <c r="UF9" s="20"/>
      <c r="UG9" s="20"/>
      <c r="UH9" s="20"/>
      <c r="UI9" s="20"/>
      <c r="UJ9" s="20"/>
      <c r="UK9" s="20"/>
      <c r="UL9" s="20"/>
      <c r="UM9" s="20"/>
      <c r="UN9" s="20"/>
      <c r="UO9" s="20"/>
      <c r="UP9" s="20"/>
      <c r="UQ9" s="20"/>
      <c r="UR9" s="20"/>
      <c r="US9" s="20"/>
      <c r="UT9" s="20"/>
      <c r="UU9" s="20"/>
      <c r="UV9" s="20"/>
      <c r="UW9" s="20"/>
      <c r="UX9" s="20"/>
      <c r="UY9" s="20"/>
      <c r="UZ9" s="20"/>
      <c r="VA9" s="20"/>
      <c r="VB9" s="20"/>
      <c r="VC9" s="20"/>
      <c r="VD9" s="20"/>
      <c r="VE9" s="20"/>
      <c r="VF9" s="20"/>
      <c r="VG9" s="20"/>
      <c r="VH9" s="20"/>
      <c r="VI9" s="20"/>
      <c r="VJ9" s="20"/>
      <c r="VK9" s="20"/>
      <c r="VL9" s="20"/>
      <c r="VM9" s="20"/>
      <c r="VN9" s="20"/>
      <c r="VO9" s="20"/>
      <c r="VP9" s="20"/>
      <c r="VQ9" s="20"/>
      <c r="VR9" s="20"/>
      <c r="VS9" s="20"/>
      <c r="VT9" s="20"/>
      <c r="VU9" s="20"/>
      <c r="VV9" s="20"/>
      <c r="VW9" s="20"/>
      <c r="VX9" s="20"/>
      <c r="VY9" s="20"/>
      <c r="VZ9" s="20"/>
      <c r="WA9" s="20"/>
      <c r="WB9" s="20"/>
      <c r="WC9" s="20"/>
      <c r="WD9" s="20"/>
      <c r="WE9" s="20"/>
      <c r="WF9" s="20"/>
      <c r="WG9" s="20"/>
      <c r="WH9" s="20"/>
      <c r="WI9" s="20"/>
      <c r="WJ9" s="20"/>
      <c r="WK9" s="20"/>
      <c r="WL9" s="20"/>
      <c r="WM9" s="20"/>
      <c r="WN9" s="20"/>
      <c r="WO9" s="20"/>
      <c r="WP9" s="20"/>
      <c r="WQ9" s="20"/>
      <c r="WR9" s="20"/>
      <c r="WS9" s="20"/>
      <c r="WT9" s="20"/>
      <c r="WU9" s="20"/>
      <c r="WV9" s="20"/>
      <c r="WW9" s="20"/>
      <c r="WX9" s="20"/>
      <c r="WY9" s="20"/>
      <c r="WZ9" s="20"/>
      <c r="XA9" s="20"/>
      <c r="XB9" s="20"/>
      <c r="XC9" s="20"/>
      <c r="XD9" s="20"/>
      <c r="XE9" s="20"/>
      <c r="XF9" s="20"/>
      <c r="XG9" s="20"/>
      <c r="XH9" s="20"/>
      <c r="XI9" s="20"/>
      <c r="XJ9" s="20"/>
      <c r="XK9" s="20"/>
      <c r="XL9" s="20"/>
      <c r="XM9" s="20"/>
      <c r="XN9" s="20"/>
      <c r="XO9" s="20"/>
      <c r="XP9" s="20"/>
      <c r="XQ9" s="20"/>
      <c r="XR9" s="20"/>
      <c r="XS9" s="20"/>
      <c r="XT9" s="20"/>
      <c r="XU9" s="20"/>
      <c r="XV9" s="20"/>
      <c r="XW9" s="20"/>
      <c r="XX9" s="20"/>
      <c r="XY9" s="20"/>
      <c r="XZ9" s="20"/>
      <c r="YA9" s="20"/>
      <c r="YB9" s="20"/>
      <c r="YC9" s="20"/>
      <c r="YD9" s="20"/>
      <c r="YE9" s="20"/>
      <c r="YF9" s="20"/>
      <c r="YG9" s="20"/>
      <c r="YH9" s="20"/>
      <c r="YI9" s="20"/>
      <c r="YJ9" s="20"/>
      <c r="YK9" s="20"/>
      <c r="YL9" s="20"/>
      <c r="YM9" s="20"/>
      <c r="YN9" s="20"/>
      <c r="YO9" s="20"/>
      <c r="YP9" s="20"/>
      <c r="YQ9" s="20"/>
      <c r="YR9" s="20"/>
      <c r="YS9" s="20"/>
      <c r="YT9" s="20"/>
      <c r="YU9" s="20"/>
      <c r="YV9" s="20"/>
      <c r="YW9" s="20"/>
      <c r="YX9" s="20"/>
      <c r="YY9" s="20"/>
      <c r="YZ9" s="20"/>
      <c r="ZA9" s="20"/>
      <c r="ZB9" s="20"/>
      <c r="ZC9" s="20"/>
      <c r="ZD9" s="20"/>
      <c r="ZE9" s="20"/>
      <c r="ZF9" s="20"/>
      <c r="ZG9" s="20"/>
      <c r="ZH9" s="20"/>
      <c r="ZI9" s="20"/>
      <c r="ZJ9" s="20"/>
      <c r="ZK9" s="20"/>
      <c r="ZL9" s="20"/>
      <c r="ZM9" s="20"/>
      <c r="ZN9" s="20"/>
      <c r="ZO9" s="20"/>
      <c r="ZP9" s="20"/>
      <c r="ZQ9" s="20"/>
      <c r="ZR9" s="20"/>
      <c r="ZS9" s="20"/>
      <c r="ZT9" s="20"/>
      <c r="ZU9" s="20"/>
      <c r="ZV9" s="20"/>
      <c r="ZW9" s="20"/>
      <c r="ZX9" s="20"/>
      <c r="ZY9" s="20"/>
      <c r="ZZ9" s="20"/>
      <c r="AAA9" s="20"/>
      <c r="AAB9" s="20"/>
      <c r="AAC9" s="20"/>
      <c r="AAD9" s="20"/>
      <c r="AAE9" s="20"/>
      <c r="AAF9" s="20"/>
      <c r="AAG9" s="20"/>
      <c r="AAH9" s="20"/>
      <c r="AAI9" s="20"/>
      <c r="AAJ9" s="20"/>
      <c r="AAK9" s="20"/>
      <c r="AAL9" s="20"/>
      <c r="AAM9" s="20"/>
      <c r="AAN9" s="20"/>
      <c r="AAO9" s="20"/>
      <c r="AAP9" s="20"/>
      <c r="AAQ9" s="20"/>
      <c r="AAR9" s="20"/>
      <c r="AAS9" s="20"/>
      <c r="AAT9" s="20"/>
      <c r="AAU9" s="20"/>
      <c r="AAV9" s="20"/>
      <c r="AAW9" s="20"/>
    </row>
    <row r="10" spans="1:725" ht="15" customHeight="1">
      <c r="A10" s="3">
        <v>87</v>
      </c>
      <c r="B10" s="4" t="s">
        <v>91</v>
      </c>
      <c r="C10" s="4" t="s">
        <v>85</v>
      </c>
      <c r="D10" s="8">
        <v>41293.416666666664</v>
      </c>
      <c r="E10" s="8">
        <v>41293.510416666664</v>
      </c>
      <c r="F10" s="8">
        <v>41293.513888888891</v>
      </c>
      <c r="G10" s="8">
        <v>41293.619444444441</v>
      </c>
      <c r="H10" s="8">
        <v>41293.626388888886</v>
      </c>
      <c r="I10" s="8">
        <v>41293.726388888892</v>
      </c>
      <c r="J10" s="8">
        <v>41293.731249999997</v>
      </c>
      <c r="K10" s="8">
        <v>41293.864583333336</v>
      </c>
      <c r="L10" s="8" t="s">
        <v>126</v>
      </c>
      <c r="M10" s="8" t="s">
        <v>126</v>
      </c>
      <c r="N10" s="8" t="s">
        <v>126</v>
      </c>
      <c r="O10" s="8" t="s">
        <v>126</v>
      </c>
      <c r="P10" s="8" t="s">
        <v>126</v>
      </c>
      <c r="Q10" s="8" t="s">
        <v>126</v>
      </c>
      <c r="R10" s="8" t="s">
        <v>126</v>
      </c>
      <c r="S10" s="9">
        <f>K10</f>
        <v>41293.864583333336</v>
      </c>
      <c r="T10" s="27">
        <f>S10-D10</f>
        <v>0.44791666667151731</v>
      </c>
      <c r="U10" s="28">
        <v>32</v>
      </c>
      <c r="V10" s="33" t="s">
        <v>126</v>
      </c>
      <c r="W10" s="28"/>
    </row>
    <row r="11" spans="1:725" s="19" customFormat="1" ht="15" customHeight="1">
      <c r="A11" s="3">
        <v>81</v>
      </c>
      <c r="B11" s="4" t="s">
        <v>84</v>
      </c>
      <c r="C11" s="4" t="s">
        <v>85</v>
      </c>
      <c r="D11" s="8">
        <v>41293.416666666664</v>
      </c>
      <c r="E11" s="8">
        <v>41293.507638888892</v>
      </c>
      <c r="F11" s="8">
        <v>41293.507638888892</v>
      </c>
      <c r="G11" s="8">
        <v>41293.618055555555</v>
      </c>
      <c r="H11" s="8">
        <v>41293.629166666666</v>
      </c>
      <c r="I11" s="8">
        <v>41293.726388888892</v>
      </c>
      <c r="J11" s="8">
        <v>41293.744444444441</v>
      </c>
      <c r="K11" s="8">
        <v>41293.868055555555</v>
      </c>
      <c r="L11" s="8" t="s">
        <v>126</v>
      </c>
      <c r="M11" s="8" t="s">
        <v>126</v>
      </c>
      <c r="N11" s="8" t="s">
        <v>126</v>
      </c>
      <c r="O11" s="8" t="s">
        <v>126</v>
      </c>
      <c r="P11" s="8" t="s">
        <v>126</v>
      </c>
      <c r="Q11" s="8" t="s">
        <v>126</v>
      </c>
      <c r="R11" s="8" t="s">
        <v>126</v>
      </c>
      <c r="S11" s="9">
        <f>K11</f>
        <v>41293.868055555555</v>
      </c>
      <c r="T11" s="27">
        <f>S11-D11</f>
        <v>0.45138888889050577</v>
      </c>
      <c r="U11" s="28">
        <v>32</v>
      </c>
      <c r="V11" s="33" t="s">
        <v>126</v>
      </c>
      <c r="W11" s="28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</row>
    <row r="12" spans="1:725" ht="15" customHeight="1">
      <c r="A12" s="3">
        <v>96</v>
      </c>
      <c r="B12" s="4" t="s">
        <v>100</v>
      </c>
      <c r="C12" s="4" t="s">
        <v>85</v>
      </c>
      <c r="D12" s="8">
        <v>41293.416666666664</v>
      </c>
      <c r="E12" s="8">
        <v>41293.525694444441</v>
      </c>
      <c r="F12" s="8">
        <v>41293.532638888886</v>
      </c>
      <c r="G12" s="8">
        <v>41293.622916666667</v>
      </c>
      <c r="H12" s="8">
        <v>41293.645138888889</v>
      </c>
      <c r="I12" s="8">
        <v>41293.763194444444</v>
      </c>
      <c r="J12" s="8">
        <v>41293.770833333336</v>
      </c>
      <c r="K12" s="8">
        <v>41293.87777777778</v>
      </c>
      <c r="L12" s="8" t="s">
        <v>126</v>
      </c>
      <c r="M12" s="8" t="s">
        <v>126</v>
      </c>
      <c r="N12" s="8" t="s">
        <v>126</v>
      </c>
      <c r="O12" s="8" t="s">
        <v>126</v>
      </c>
      <c r="P12" s="8" t="s">
        <v>126</v>
      </c>
      <c r="Q12" s="8" t="s">
        <v>126</v>
      </c>
      <c r="R12" s="8" t="s">
        <v>126</v>
      </c>
      <c r="S12" s="9">
        <f>K12</f>
        <v>41293.87777777778</v>
      </c>
      <c r="T12" s="27">
        <f>S12-D12</f>
        <v>0.461111111115315</v>
      </c>
      <c r="U12" s="28">
        <v>32</v>
      </c>
      <c r="V12" s="33" t="s">
        <v>126</v>
      </c>
      <c r="W12" s="28"/>
    </row>
    <row r="13" spans="1:725" s="15" customFormat="1" ht="15" customHeight="1">
      <c r="A13" s="3">
        <v>2</v>
      </c>
      <c r="B13" s="4" t="s">
        <v>6</v>
      </c>
      <c r="C13" s="4" t="s">
        <v>85</v>
      </c>
      <c r="D13" s="8">
        <v>41293.427083333336</v>
      </c>
      <c r="E13" s="8">
        <v>41293.533333333333</v>
      </c>
      <c r="F13" s="8">
        <v>41293.542361111111</v>
      </c>
      <c r="G13" s="8">
        <v>41293.638888888891</v>
      </c>
      <c r="H13" s="8">
        <v>41293.654166666667</v>
      </c>
      <c r="I13" s="8">
        <v>41293.759722222225</v>
      </c>
      <c r="J13" s="8">
        <v>41293.773611111108</v>
      </c>
      <c r="K13" s="8">
        <v>41293.897916666669</v>
      </c>
      <c r="L13" s="8" t="s">
        <v>126</v>
      </c>
      <c r="M13" s="8" t="s">
        <v>126</v>
      </c>
      <c r="N13" s="8" t="s">
        <v>126</v>
      </c>
      <c r="O13" s="8" t="s">
        <v>126</v>
      </c>
      <c r="P13" s="8" t="s">
        <v>126</v>
      </c>
      <c r="Q13" s="8" t="s">
        <v>126</v>
      </c>
      <c r="R13" s="8" t="s">
        <v>126</v>
      </c>
      <c r="S13" s="9">
        <f>K13</f>
        <v>41293.897916666669</v>
      </c>
      <c r="T13" s="27">
        <f>S13-D13</f>
        <v>0.47083333333284827</v>
      </c>
      <c r="U13" s="28">
        <v>32</v>
      </c>
      <c r="V13" s="33" t="s">
        <v>126</v>
      </c>
      <c r="W13" s="28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</row>
    <row r="14" spans="1:725" ht="15" customHeight="1">
      <c r="A14" s="3">
        <v>100</v>
      </c>
      <c r="B14" s="4" t="s">
        <v>104</v>
      </c>
      <c r="C14" s="4" t="s">
        <v>85</v>
      </c>
      <c r="D14" s="8">
        <v>41293.416666666664</v>
      </c>
      <c r="E14" s="8">
        <v>41293.533333333333</v>
      </c>
      <c r="F14" s="8">
        <v>41293.542361111111</v>
      </c>
      <c r="G14" s="8">
        <v>41293.638888888891</v>
      </c>
      <c r="H14" s="8">
        <v>41293.654166666667</v>
      </c>
      <c r="I14" s="8">
        <v>41293.760416666664</v>
      </c>
      <c r="J14" s="8">
        <v>41293.773611111108</v>
      </c>
      <c r="K14" s="8">
        <v>41293.897916666669</v>
      </c>
      <c r="L14" s="8" t="s">
        <v>126</v>
      </c>
      <c r="M14" s="8" t="s">
        <v>126</v>
      </c>
      <c r="N14" s="8" t="s">
        <v>126</v>
      </c>
      <c r="O14" s="8" t="s">
        <v>126</v>
      </c>
      <c r="P14" s="8" t="s">
        <v>126</v>
      </c>
      <c r="Q14" s="8" t="s">
        <v>126</v>
      </c>
      <c r="R14" s="8" t="s">
        <v>126</v>
      </c>
      <c r="S14" s="9">
        <f>K14</f>
        <v>41293.897916666669</v>
      </c>
      <c r="T14" s="27">
        <f>S14-D14</f>
        <v>0.48125000000436557</v>
      </c>
      <c r="U14" s="28">
        <v>32</v>
      </c>
      <c r="V14" s="33" t="s">
        <v>126</v>
      </c>
      <c r="W14" s="28"/>
    </row>
    <row r="15" spans="1:725" ht="15" customHeight="1">
      <c r="A15" s="23">
        <v>88</v>
      </c>
      <c r="B15" s="24" t="s">
        <v>92</v>
      </c>
      <c r="C15" s="24" t="s">
        <v>85</v>
      </c>
      <c r="D15" s="25">
        <v>41293.416666666664</v>
      </c>
      <c r="E15" s="25">
        <v>41293.522222222222</v>
      </c>
      <c r="F15" s="25">
        <v>41293.532638888886</v>
      </c>
      <c r="G15" s="25">
        <v>41293.62777777778</v>
      </c>
      <c r="H15" s="25">
        <v>41293.636111111111</v>
      </c>
      <c r="I15" s="25">
        <v>41293.748611111114</v>
      </c>
      <c r="J15" s="25" t="s">
        <v>126</v>
      </c>
      <c r="K15" s="25" t="s">
        <v>126</v>
      </c>
      <c r="L15" s="8" t="s">
        <v>126</v>
      </c>
      <c r="M15" s="8" t="s">
        <v>126</v>
      </c>
      <c r="N15" s="8" t="s">
        <v>126</v>
      </c>
      <c r="O15" s="8" t="s">
        <v>126</v>
      </c>
      <c r="P15" s="8" t="s">
        <v>126</v>
      </c>
      <c r="Q15" s="8" t="s">
        <v>126</v>
      </c>
      <c r="R15" s="8" t="s">
        <v>126</v>
      </c>
      <c r="S15" s="22" t="s">
        <v>124</v>
      </c>
      <c r="T15" s="29" t="e">
        <f>S15-D15</f>
        <v>#VALUE!</v>
      </c>
      <c r="U15" s="30">
        <v>24</v>
      </c>
      <c r="V15" s="34"/>
      <c r="W15" s="30"/>
    </row>
    <row r="16" spans="1:725" s="15" customFormat="1" ht="15" customHeight="1">
      <c r="A16" s="23">
        <v>89</v>
      </c>
      <c r="B16" s="24" t="s">
        <v>93</v>
      </c>
      <c r="C16" s="24" t="s">
        <v>85</v>
      </c>
      <c r="D16" s="25">
        <v>41293.416666666664</v>
      </c>
      <c r="E16" s="25">
        <v>41293.525694444441</v>
      </c>
      <c r="F16" s="25">
        <v>41293.525694444441</v>
      </c>
      <c r="G16" s="25">
        <v>41293.622916666667</v>
      </c>
      <c r="H16" s="25">
        <v>41293.645138888889</v>
      </c>
      <c r="I16" s="25">
        <v>41293.763194444444</v>
      </c>
      <c r="J16" s="25" t="s">
        <v>126</v>
      </c>
      <c r="K16" s="25" t="s">
        <v>126</v>
      </c>
      <c r="L16" s="8" t="s">
        <v>126</v>
      </c>
      <c r="M16" s="8" t="s">
        <v>126</v>
      </c>
      <c r="N16" s="8" t="s">
        <v>126</v>
      </c>
      <c r="O16" s="8" t="s">
        <v>126</v>
      </c>
      <c r="P16" s="8" t="s">
        <v>126</v>
      </c>
      <c r="Q16" s="8" t="s">
        <v>126</v>
      </c>
      <c r="R16" s="8" t="s">
        <v>126</v>
      </c>
      <c r="S16" s="22" t="s">
        <v>124</v>
      </c>
      <c r="T16" s="29" t="e">
        <f>S16-D16</f>
        <v>#VALUE!</v>
      </c>
      <c r="U16" s="30">
        <v>24</v>
      </c>
      <c r="V16" s="34"/>
      <c r="W16" s="3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</row>
    <row r="17" spans="1:725" ht="15" customHeight="1">
      <c r="A17" s="23">
        <v>98</v>
      </c>
      <c r="B17" s="24" t="s">
        <v>102</v>
      </c>
      <c r="C17" s="24" t="s">
        <v>85</v>
      </c>
      <c r="D17" s="25">
        <v>41293.416666666664</v>
      </c>
      <c r="E17" s="25">
        <v>41293.541666666664</v>
      </c>
      <c r="F17" s="25">
        <v>41293.556944444441</v>
      </c>
      <c r="G17" s="25">
        <v>41293.663888888892</v>
      </c>
      <c r="H17" s="25">
        <v>41293.684027777781</v>
      </c>
      <c r="I17" s="25">
        <v>41293.806944444441</v>
      </c>
      <c r="J17" s="25" t="s">
        <v>126</v>
      </c>
      <c r="K17" s="25" t="s">
        <v>126</v>
      </c>
      <c r="L17" s="8" t="s">
        <v>126</v>
      </c>
      <c r="M17" s="8" t="s">
        <v>126</v>
      </c>
      <c r="N17" s="8" t="s">
        <v>126</v>
      </c>
      <c r="O17" s="8" t="s">
        <v>126</v>
      </c>
      <c r="P17" s="8" t="s">
        <v>126</v>
      </c>
      <c r="Q17" s="8" t="s">
        <v>126</v>
      </c>
      <c r="R17" s="8" t="s">
        <v>126</v>
      </c>
      <c r="S17" s="22" t="s">
        <v>124</v>
      </c>
      <c r="T17" s="29" t="e">
        <f>S17-D17</f>
        <v>#VALUE!</v>
      </c>
      <c r="U17" s="30">
        <v>24</v>
      </c>
      <c r="V17" s="34"/>
      <c r="W17" s="30"/>
    </row>
    <row r="18" spans="1:725" ht="15" customHeight="1">
      <c r="A18" s="23">
        <v>82</v>
      </c>
      <c r="B18" s="24" t="s">
        <v>86</v>
      </c>
      <c r="C18" s="24" t="s">
        <v>85</v>
      </c>
      <c r="D18" s="25">
        <v>41293.416666666664</v>
      </c>
      <c r="E18" s="25">
        <v>41293.541666666664</v>
      </c>
      <c r="F18" s="25">
        <v>41293.556944444441</v>
      </c>
      <c r="G18" s="25">
        <v>41293.663888888892</v>
      </c>
      <c r="H18" s="25">
        <v>41293.684027777781</v>
      </c>
      <c r="I18" s="25">
        <v>41293.806944444441</v>
      </c>
      <c r="J18" s="25">
        <v>41293.807638888888</v>
      </c>
      <c r="K18" s="25" t="s">
        <v>126</v>
      </c>
      <c r="L18" s="8" t="s">
        <v>126</v>
      </c>
      <c r="M18" s="8" t="s">
        <v>126</v>
      </c>
      <c r="N18" s="8" t="s">
        <v>126</v>
      </c>
      <c r="O18" s="8" t="s">
        <v>126</v>
      </c>
      <c r="P18" s="8" t="s">
        <v>126</v>
      </c>
      <c r="Q18" s="8" t="s">
        <v>126</v>
      </c>
      <c r="R18" s="8" t="s">
        <v>126</v>
      </c>
      <c r="S18" s="22" t="s">
        <v>124</v>
      </c>
      <c r="T18" s="29" t="e">
        <f>S18-D18</f>
        <v>#VALUE!</v>
      </c>
      <c r="U18" s="30">
        <v>24</v>
      </c>
      <c r="V18" s="34"/>
      <c r="W18" s="30" t="s">
        <v>132</v>
      </c>
    </row>
    <row r="19" spans="1:725" ht="15" customHeight="1">
      <c r="A19" s="23">
        <v>99</v>
      </c>
      <c r="B19" s="24" t="s">
        <v>103</v>
      </c>
      <c r="C19" s="24" t="s">
        <v>85</v>
      </c>
      <c r="D19" s="25">
        <v>41293.416666666664</v>
      </c>
      <c r="E19" s="25">
        <v>41293.541666666664</v>
      </c>
      <c r="F19" s="25">
        <v>41293.556944444441</v>
      </c>
      <c r="G19" s="25">
        <v>41293.665277777778</v>
      </c>
      <c r="H19" s="25">
        <v>41293.684027777781</v>
      </c>
      <c r="I19" s="25">
        <v>41293.806944444441</v>
      </c>
      <c r="J19" s="25">
        <v>41293.814583333333</v>
      </c>
      <c r="K19" s="25" t="s">
        <v>126</v>
      </c>
      <c r="L19" s="8" t="s">
        <v>126</v>
      </c>
      <c r="M19" s="8" t="s">
        <v>126</v>
      </c>
      <c r="N19" s="8" t="s">
        <v>126</v>
      </c>
      <c r="O19" s="8" t="s">
        <v>126</v>
      </c>
      <c r="P19" s="8" t="s">
        <v>126</v>
      </c>
      <c r="Q19" s="8" t="s">
        <v>126</v>
      </c>
      <c r="R19" s="8" t="s">
        <v>126</v>
      </c>
      <c r="S19" s="22" t="s">
        <v>124</v>
      </c>
      <c r="T19" s="29" t="e">
        <f>S19-D19</f>
        <v>#VALUE!</v>
      </c>
      <c r="U19" s="30">
        <v>24</v>
      </c>
      <c r="V19" s="34"/>
      <c r="W19" s="30" t="s">
        <v>132</v>
      </c>
    </row>
    <row r="20" spans="1:725" ht="15" customHeight="1">
      <c r="A20" s="23">
        <v>94</v>
      </c>
      <c r="B20" s="24" t="s">
        <v>98</v>
      </c>
      <c r="C20" s="24" t="s">
        <v>85</v>
      </c>
      <c r="D20" s="25">
        <v>41293.416666666664</v>
      </c>
      <c r="E20" s="25">
        <v>41293.552777777775</v>
      </c>
      <c r="F20" s="25">
        <v>41293.561805555553</v>
      </c>
      <c r="G20" s="25">
        <v>41293.685416666667</v>
      </c>
      <c r="H20" s="25">
        <v>41293.70208333333</v>
      </c>
      <c r="I20" s="25">
        <v>41293.822222222225</v>
      </c>
      <c r="J20" s="25" t="s">
        <v>126</v>
      </c>
      <c r="K20" s="25" t="s">
        <v>126</v>
      </c>
      <c r="L20" s="8" t="s">
        <v>126</v>
      </c>
      <c r="M20" s="8" t="s">
        <v>126</v>
      </c>
      <c r="N20" s="8" t="s">
        <v>126</v>
      </c>
      <c r="O20" s="8" t="s">
        <v>126</v>
      </c>
      <c r="P20" s="8" t="s">
        <v>126</v>
      </c>
      <c r="Q20" s="8" t="s">
        <v>126</v>
      </c>
      <c r="R20" s="8" t="s">
        <v>126</v>
      </c>
      <c r="S20" s="22" t="s">
        <v>124</v>
      </c>
      <c r="T20" s="29" t="e">
        <f>S20-D20</f>
        <v>#VALUE!</v>
      </c>
      <c r="U20" s="30">
        <v>24</v>
      </c>
      <c r="V20" s="34"/>
      <c r="W20" s="30"/>
    </row>
    <row r="21" spans="1:725" ht="15" customHeight="1">
      <c r="A21" s="23">
        <v>92</v>
      </c>
      <c r="B21" s="24" t="s">
        <v>96</v>
      </c>
      <c r="C21" s="24" t="s">
        <v>85</v>
      </c>
      <c r="D21" s="25">
        <v>41293.416666666664</v>
      </c>
      <c r="E21" s="25">
        <v>41293.552777777775</v>
      </c>
      <c r="F21" s="25">
        <v>41293.561805555553</v>
      </c>
      <c r="G21" s="25">
        <v>41293.685416666667</v>
      </c>
      <c r="H21" s="25">
        <v>41293.70208333333</v>
      </c>
      <c r="I21" s="25">
        <v>41293.822222222225</v>
      </c>
      <c r="J21" s="25" t="s">
        <v>126</v>
      </c>
      <c r="K21" s="25" t="s">
        <v>126</v>
      </c>
      <c r="L21" s="8" t="s">
        <v>126</v>
      </c>
      <c r="M21" s="8" t="s">
        <v>126</v>
      </c>
      <c r="N21" s="8" t="s">
        <v>126</v>
      </c>
      <c r="O21" s="8" t="s">
        <v>126</v>
      </c>
      <c r="P21" s="8" t="s">
        <v>126</v>
      </c>
      <c r="Q21" s="8" t="s">
        <v>126</v>
      </c>
      <c r="R21" s="8" t="s">
        <v>126</v>
      </c>
      <c r="S21" s="22" t="s">
        <v>124</v>
      </c>
      <c r="T21" s="29" t="e">
        <f>S21-D21</f>
        <v>#VALUE!</v>
      </c>
      <c r="U21" s="30">
        <v>24</v>
      </c>
      <c r="V21" s="34"/>
      <c r="W21" s="30"/>
    </row>
    <row r="22" spans="1:725" s="15" customFormat="1" ht="15" customHeight="1">
      <c r="A22" s="23">
        <v>93</v>
      </c>
      <c r="B22" s="24" t="s">
        <v>97</v>
      </c>
      <c r="C22" s="24" t="s">
        <v>85</v>
      </c>
      <c r="D22" s="25">
        <v>41293.416666666664</v>
      </c>
      <c r="E22" s="25">
        <v>41293.553472222222</v>
      </c>
      <c r="F22" s="25">
        <v>41293.561805555553</v>
      </c>
      <c r="G22" s="25">
        <v>41293.685416666667</v>
      </c>
      <c r="H22" s="25" t="s">
        <v>126</v>
      </c>
      <c r="I22" s="25" t="s">
        <v>126</v>
      </c>
      <c r="J22" s="25" t="s">
        <v>126</v>
      </c>
      <c r="K22" s="25" t="s">
        <v>126</v>
      </c>
      <c r="L22" s="8" t="s">
        <v>126</v>
      </c>
      <c r="M22" s="8" t="s">
        <v>126</v>
      </c>
      <c r="N22" s="8" t="s">
        <v>126</v>
      </c>
      <c r="O22" s="8" t="s">
        <v>126</v>
      </c>
      <c r="P22" s="8" t="s">
        <v>126</v>
      </c>
      <c r="Q22" s="8" t="s">
        <v>126</v>
      </c>
      <c r="R22" s="8" t="s">
        <v>126</v>
      </c>
      <c r="S22" s="22" t="s">
        <v>124</v>
      </c>
      <c r="T22" s="29" t="e">
        <f>S22-D22</f>
        <v>#VALUE!</v>
      </c>
      <c r="U22" s="30">
        <v>16</v>
      </c>
      <c r="V22" s="34"/>
      <c r="W22" s="3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  <c r="SL22" s="20"/>
      <c r="SM22" s="20"/>
      <c r="SN22" s="20"/>
      <c r="SO22" s="20"/>
      <c r="SP22" s="20"/>
      <c r="SQ22" s="20"/>
      <c r="SR22" s="20"/>
      <c r="SS22" s="20"/>
      <c r="ST22" s="20"/>
      <c r="SU22" s="20"/>
      <c r="SV22" s="20"/>
      <c r="SW22" s="20"/>
      <c r="SX22" s="20"/>
      <c r="SY22" s="20"/>
      <c r="SZ22" s="20"/>
      <c r="TA22" s="20"/>
      <c r="TB22" s="20"/>
      <c r="TC22" s="20"/>
      <c r="TD22" s="20"/>
      <c r="TE22" s="20"/>
      <c r="TF22" s="20"/>
      <c r="TG22" s="20"/>
      <c r="TH22" s="20"/>
      <c r="TI22" s="20"/>
      <c r="TJ22" s="20"/>
      <c r="TK22" s="20"/>
      <c r="TL22" s="20"/>
      <c r="TM22" s="20"/>
      <c r="TN22" s="20"/>
      <c r="TO22" s="20"/>
      <c r="TP22" s="20"/>
      <c r="TQ22" s="20"/>
      <c r="TR22" s="20"/>
      <c r="TS22" s="20"/>
      <c r="TT22" s="20"/>
      <c r="TU22" s="20"/>
      <c r="TV22" s="20"/>
      <c r="TW22" s="20"/>
      <c r="TX22" s="20"/>
      <c r="TY22" s="20"/>
      <c r="TZ22" s="20"/>
      <c r="UA22" s="20"/>
      <c r="UB22" s="20"/>
      <c r="UC22" s="20"/>
      <c r="UD22" s="20"/>
      <c r="UE22" s="20"/>
      <c r="UF22" s="20"/>
      <c r="UG22" s="20"/>
      <c r="UH22" s="20"/>
      <c r="UI22" s="20"/>
      <c r="UJ22" s="20"/>
      <c r="UK22" s="20"/>
      <c r="UL22" s="20"/>
      <c r="UM22" s="20"/>
      <c r="UN22" s="20"/>
      <c r="UO22" s="20"/>
      <c r="UP22" s="20"/>
      <c r="UQ22" s="20"/>
      <c r="UR22" s="20"/>
      <c r="US22" s="20"/>
      <c r="UT22" s="20"/>
      <c r="UU22" s="20"/>
      <c r="UV22" s="20"/>
      <c r="UW22" s="20"/>
      <c r="UX22" s="20"/>
      <c r="UY22" s="20"/>
      <c r="UZ22" s="20"/>
      <c r="VA22" s="20"/>
      <c r="VB22" s="20"/>
      <c r="VC22" s="20"/>
      <c r="VD22" s="20"/>
      <c r="VE22" s="20"/>
      <c r="VF22" s="20"/>
      <c r="VG22" s="20"/>
      <c r="VH22" s="20"/>
      <c r="VI22" s="20"/>
      <c r="VJ22" s="20"/>
      <c r="VK22" s="20"/>
      <c r="VL22" s="20"/>
      <c r="VM22" s="20"/>
      <c r="VN22" s="20"/>
      <c r="VO22" s="20"/>
      <c r="VP22" s="20"/>
      <c r="VQ22" s="20"/>
      <c r="VR22" s="20"/>
      <c r="VS22" s="20"/>
      <c r="VT22" s="20"/>
      <c r="VU22" s="20"/>
      <c r="VV22" s="20"/>
      <c r="VW22" s="20"/>
      <c r="VX22" s="20"/>
      <c r="VY22" s="20"/>
      <c r="VZ22" s="20"/>
      <c r="WA22" s="20"/>
      <c r="WB22" s="20"/>
      <c r="WC22" s="20"/>
      <c r="WD22" s="20"/>
      <c r="WE22" s="20"/>
      <c r="WF22" s="20"/>
      <c r="WG22" s="20"/>
      <c r="WH22" s="20"/>
      <c r="WI22" s="20"/>
      <c r="WJ22" s="20"/>
      <c r="WK22" s="20"/>
      <c r="WL22" s="20"/>
      <c r="WM22" s="20"/>
      <c r="WN22" s="20"/>
      <c r="WO22" s="20"/>
      <c r="WP22" s="20"/>
      <c r="WQ22" s="20"/>
      <c r="WR22" s="20"/>
      <c r="WS22" s="20"/>
      <c r="WT22" s="20"/>
      <c r="WU22" s="20"/>
      <c r="WV22" s="20"/>
      <c r="WW22" s="20"/>
      <c r="WX22" s="20"/>
      <c r="WY22" s="20"/>
      <c r="WZ22" s="20"/>
      <c r="XA22" s="20"/>
      <c r="XB22" s="20"/>
      <c r="XC22" s="20"/>
      <c r="XD22" s="20"/>
      <c r="XE22" s="20"/>
      <c r="XF22" s="20"/>
      <c r="XG22" s="20"/>
      <c r="XH22" s="20"/>
      <c r="XI22" s="20"/>
      <c r="XJ22" s="20"/>
      <c r="XK22" s="20"/>
      <c r="XL22" s="20"/>
      <c r="XM22" s="20"/>
      <c r="XN22" s="20"/>
      <c r="XO22" s="20"/>
      <c r="XP22" s="20"/>
      <c r="XQ22" s="20"/>
      <c r="XR22" s="20"/>
      <c r="XS22" s="20"/>
      <c r="XT22" s="20"/>
      <c r="XU22" s="20"/>
      <c r="XV22" s="20"/>
      <c r="XW22" s="20"/>
      <c r="XX22" s="20"/>
      <c r="XY22" s="20"/>
      <c r="XZ22" s="20"/>
      <c r="YA22" s="20"/>
      <c r="YB22" s="20"/>
      <c r="YC22" s="20"/>
      <c r="YD22" s="20"/>
      <c r="YE22" s="20"/>
      <c r="YF22" s="20"/>
      <c r="YG22" s="20"/>
      <c r="YH22" s="20"/>
      <c r="YI22" s="20"/>
      <c r="YJ22" s="20"/>
      <c r="YK22" s="20"/>
      <c r="YL22" s="20"/>
      <c r="YM22" s="20"/>
      <c r="YN22" s="20"/>
      <c r="YO22" s="20"/>
      <c r="YP22" s="20"/>
      <c r="YQ22" s="20"/>
      <c r="YR22" s="20"/>
      <c r="YS22" s="20"/>
      <c r="YT22" s="20"/>
      <c r="YU22" s="20"/>
      <c r="YV22" s="20"/>
      <c r="YW22" s="20"/>
      <c r="YX22" s="20"/>
      <c r="YY22" s="20"/>
      <c r="YZ22" s="20"/>
      <c r="ZA22" s="20"/>
      <c r="ZB22" s="20"/>
      <c r="ZC22" s="20"/>
      <c r="ZD22" s="20"/>
      <c r="ZE22" s="20"/>
      <c r="ZF22" s="20"/>
      <c r="ZG22" s="20"/>
      <c r="ZH22" s="20"/>
      <c r="ZI22" s="20"/>
      <c r="ZJ22" s="20"/>
      <c r="ZK22" s="20"/>
      <c r="ZL22" s="20"/>
      <c r="ZM22" s="20"/>
      <c r="ZN22" s="20"/>
      <c r="ZO22" s="20"/>
      <c r="ZP22" s="20"/>
      <c r="ZQ22" s="20"/>
      <c r="ZR22" s="20"/>
      <c r="ZS22" s="20"/>
      <c r="ZT22" s="20"/>
      <c r="ZU22" s="20"/>
      <c r="ZV22" s="20"/>
      <c r="ZW22" s="20"/>
      <c r="ZX22" s="20"/>
      <c r="ZY22" s="20"/>
      <c r="ZZ22" s="20"/>
      <c r="AAA22" s="20"/>
      <c r="AAB22" s="20"/>
      <c r="AAC22" s="20"/>
      <c r="AAD22" s="20"/>
      <c r="AAE22" s="20"/>
      <c r="AAF22" s="20"/>
      <c r="AAG22" s="20"/>
      <c r="AAH22" s="20"/>
      <c r="AAI22" s="20"/>
      <c r="AAJ22" s="20"/>
      <c r="AAK22" s="20"/>
      <c r="AAL22" s="20"/>
      <c r="AAM22" s="20"/>
      <c r="AAN22" s="20"/>
      <c r="AAO22" s="20"/>
      <c r="AAP22" s="20"/>
      <c r="AAQ22" s="20"/>
      <c r="AAR22" s="20"/>
      <c r="AAS22" s="20"/>
      <c r="AAT22" s="20"/>
      <c r="AAU22" s="20"/>
      <c r="AAV22" s="20"/>
      <c r="AAW22" s="20"/>
    </row>
    <row r="23" spans="1:725" s="15" customFormat="1" ht="15" customHeight="1">
      <c r="A23" s="23">
        <v>90</v>
      </c>
      <c r="B23" s="24" t="s">
        <v>94</v>
      </c>
      <c r="C23" s="24" t="s">
        <v>85</v>
      </c>
      <c r="D23" s="25">
        <v>41293.416666666664</v>
      </c>
      <c r="E23" s="25">
        <v>41293.629861111112</v>
      </c>
      <c r="F23" s="25">
        <v>41293.631944444445</v>
      </c>
      <c r="G23" s="25" t="s">
        <v>126</v>
      </c>
      <c r="H23" s="25" t="s">
        <v>126</v>
      </c>
      <c r="I23" s="25" t="s">
        <v>126</v>
      </c>
      <c r="J23" s="25" t="s">
        <v>126</v>
      </c>
      <c r="K23" s="25" t="s">
        <v>126</v>
      </c>
      <c r="L23" s="8" t="s">
        <v>126</v>
      </c>
      <c r="M23" s="8" t="s">
        <v>126</v>
      </c>
      <c r="N23" s="8" t="s">
        <v>126</v>
      </c>
      <c r="O23" s="8" t="s">
        <v>126</v>
      </c>
      <c r="P23" s="8" t="s">
        <v>126</v>
      </c>
      <c r="Q23" s="8" t="s">
        <v>126</v>
      </c>
      <c r="R23" s="8" t="s">
        <v>126</v>
      </c>
      <c r="S23" s="22" t="s">
        <v>124</v>
      </c>
      <c r="T23" s="29" t="e">
        <f>S23-D23</f>
        <v>#VALUE!</v>
      </c>
      <c r="U23" s="30">
        <v>8</v>
      </c>
      <c r="V23" s="34"/>
      <c r="W23" s="3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  <c r="SL23" s="20"/>
      <c r="SM23" s="20"/>
      <c r="SN23" s="20"/>
      <c r="SO23" s="20"/>
      <c r="SP23" s="20"/>
      <c r="SQ23" s="20"/>
      <c r="SR23" s="20"/>
      <c r="SS23" s="20"/>
      <c r="ST23" s="20"/>
      <c r="SU23" s="20"/>
      <c r="SV23" s="20"/>
      <c r="SW23" s="20"/>
      <c r="SX23" s="20"/>
      <c r="SY23" s="20"/>
      <c r="SZ23" s="20"/>
      <c r="TA23" s="20"/>
      <c r="TB23" s="20"/>
      <c r="TC23" s="20"/>
      <c r="TD23" s="20"/>
      <c r="TE23" s="20"/>
      <c r="TF23" s="20"/>
      <c r="TG23" s="20"/>
      <c r="TH23" s="20"/>
      <c r="TI23" s="20"/>
      <c r="TJ23" s="20"/>
      <c r="TK23" s="20"/>
      <c r="TL23" s="20"/>
      <c r="TM23" s="20"/>
      <c r="TN23" s="20"/>
      <c r="TO23" s="20"/>
      <c r="TP23" s="20"/>
      <c r="TQ23" s="20"/>
      <c r="TR23" s="20"/>
      <c r="TS23" s="20"/>
      <c r="TT23" s="20"/>
      <c r="TU23" s="20"/>
      <c r="TV23" s="20"/>
      <c r="TW23" s="20"/>
      <c r="TX23" s="20"/>
      <c r="TY23" s="20"/>
      <c r="TZ23" s="20"/>
      <c r="UA23" s="20"/>
      <c r="UB23" s="20"/>
      <c r="UC23" s="20"/>
      <c r="UD23" s="20"/>
      <c r="UE23" s="20"/>
      <c r="UF23" s="20"/>
      <c r="UG23" s="20"/>
      <c r="UH23" s="20"/>
      <c r="UI23" s="20"/>
      <c r="UJ23" s="20"/>
      <c r="UK23" s="20"/>
      <c r="UL23" s="20"/>
      <c r="UM23" s="20"/>
      <c r="UN23" s="20"/>
      <c r="UO23" s="20"/>
      <c r="UP23" s="20"/>
      <c r="UQ23" s="20"/>
      <c r="UR23" s="20"/>
      <c r="US23" s="20"/>
      <c r="UT23" s="20"/>
      <c r="UU23" s="20"/>
      <c r="UV23" s="20"/>
      <c r="UW23" s="20"/>
      <c r="UX23" s="20"/>
      <c r="UY23" s="20"/>
      <c r="UZ23" s="20"/>
      <c r="VA23" s="20"/>
      <c r="VB23" s="20"/>
      <c r="VC23" s="20"/>
      <c r="VD23" s="20"/>
      <c r="VE23" s="20"/>
      <c r="VF23" s="20"/>
      <c r="VG23" s="20"/>
      <c r="VH23" s="20"/>
      <c r="VI23" s="20"/>
      <c r="VJ23" s="20"/>
      <c r="VK23" s="20"/>
      <c r="VL23" s="20"/>
      <c r="VM23" s="20"/>
      <c r="VN23" s="20"/>
      <c r="VO23" s="20"/>
      <c r="VP23" s="20"/>
      <c r="VQ23" s="20"/>
      <c r="VR23" s="20"/>
      <c r="VS23" s="20"/>
      <c r="VT23" s="20"/>
      <c r="VU23" s="20"/>
      <c r="VV23" s="20"/>
      <c r="VW23" s="20"/>
      <c r="VX23" s="20"/>
      <c r="VY23" s="20"/>
      <c r="VZ23" s="20"/>
      <c r="WA23" s="20"/>
      <c r="WB23" s="20"/>
      <c r="WC23" s="20"/>
      <c r="WD23" s="20"/>
      <c r="WE23" s="20"/>
      <c r="WF23" s="20"/>
      <c r="WG23" s="20"/>
      <c r="WH23" s="20"/>
      <c r="WI23" s="20"/>
      <c r="WJ23" s="20"/>
      <c r="WK23" s="20"/>
      <c r="WL23" s="20"/>
      <c r="WM23" s="20"/>
      <c r="WN23" s="20"/>
      <c r="WO23" s="20"/>
      <c r="WP23" s="20"/>
      <c r="WQ23" s="20"/>
      <c r="WR23" s="20"/>
      <c r="WS23" s="20"/>
      <c r="WT23" s="20"/>
      <c r="WU23" s="20"/>
      <c r="WV23" s="20"/>
      <c r="WW23" s="20"/>
      <c r="WX23" s="20"/>
      <c r="WY23" s="20"/>
      <c r="WZ23" s="20"/>
      <c r="XA23" s="20"/>
      <c r="XB23" s="20"/>
      <c r="XC23" s="20"/>
      <c r="XD23" s="20"/>
      <c r="XE23" s="20"/>
      <c r="XF23" s="20"/>
      <c r="XG23" s="20"/>
      <c r="XH23" s="20"/>
      <c r="XI23" s="20"/>
      <c r="XJ23" s="20"/>
      <c r="XK23" s="20"/>
      <c r="XL23" s="20"/>
      <c r="XM23" s="20"/>
      <c r="XN23" s="20"/>
      <c r="XO23" s="20"/>
      <c r="XP23" s="20"/>
      <c r="XQ23" s="20"/>
      <c r="XR23" s="20"/>
      <c r="XS23" s="20"/>
      <c r="XT23" s="20"/>
      <c r="XU23" s="20"/>
      <c r="XV23" s="20"/>
      <c r="XW23" s="20"/>
      <c r="XX23" s="20"/>
      <c r="XY23" s="20"/>
      <c r="XZ23" s="20"/>
      <c r="YA23" s="20"/>
      <c r="YB23" s="20"/>
      <c r="YC23" s="20"/>
      <c r="YD23" s="20"/>
      <c r="YE23" s="20"/>
      <c r="YF23" s="20"/>
      <c r="YG23" s="20"/>
      <c r="YH23" s="20"/>
      <c r="YI23" s="20"/>
      <c r="YJ23" s="20"/>
      <c r="YK23" s="20"/>
      <c r="YL23" s="20"/>
      <c r="YM23" s="20"/>
      <c r="YN23" s="20"/>
      <c r="YO23" s="20"/>
      <c r="YP23" s="20"/>
      <c r="YQ23" s="20"/>
      <c r="YR23" s="20"/>
      <c r="YS23" s="20"/>
      <c r="YT23" s="20"/>
      <c r="YU23" s="20"/>
      <c r="YV23" s="20"/>
      <c r="YW23" s="20"/>
      <c r="YX23" s="20"/>
      <c r="YY23" s="20"/>
      <c r="YZ23" s="20"/>
      <c r="ZA23" s="20"/>
      <c r="ZB23" s="20"/>
      <c r="ZC23" s="20"/>
      <c r="ZD23" s="20"/>
      <c r="ZE23" s="20"/>
      <c r="ZF23" s="20"/>
      <c r="ZG23" s="20"/>
      <c r="ZH23" s="20"/>
      <c r="ZI23" s="20"/>
      <c r="ZJ23" s="20"/>
      <c r="ZK23" s="20"/>
      <c r="ZL23" s="20"/>
      <c r="ZM23" s="20"/>
      <c r="ZN23" s="20"/>
      <c r="ZO23" s="20"/>
      <c r="ZP23" s="20"/>
      <c r="ZQ23" s="20"/>
      <c r="ZR23" s="20"/>
      <c r="ZS23" s="20"/>
      <c r="ZT23" s="20"/>
      <c r="ZU23" s="20"/>
      <c r="ZV23" s="20"/>
      <c r="ZW23" s="20"/>
      <c r="ZX23" s="20"/>
      <c r="ZY23" s="20"/>
      <c r="ZZ23" s="20"/>
      <c r="AAA23" s="20"/>
      <c r="AAB23" s="20"/>
      <c r="AAC23" s="20"/>
      <c r="AAD23" s="20"/>
      <c r="AAE23" s="20"/>
      <c r="AAF23" s="20"/>
      <c r="AAG23" s="20"/>
      <c r="AAH23" s="20"/>
      <c r="AAI23" s="20"/>
      <c r="AAJ23" s="20"/>
      <c r="AAK23" s="20"/>
      <c r="AAL23" s="20"/>
      <c r="AAM23" s="20"/>
      <c r="AAN23" s="20"/>
      <c r="AAO23" s="20"/>
      <c r="AAP23" s="20"/>
      <c r="AAQ23" s="20"/>
      <c r="AAR23" s="20"/>
      <c r="AAS23" s="20"/>
      <c r="AAT23" s="20"/>
      <c r="AAU23" s="20"/>
      <c r="AAV23" s="20"/>
      <c r="AAW23" s="20"/>
    </row>
    <row r="24" spans="1:725" s="15" customFormat="1" ht="15" customHeight="1">
      <c r="A24" s="3">
        <v>47</v>
      </c>
      <c r="B24" s="4" t="s">
        <v>51</v>
      </c>
      <c r="C24" s="4" t="s">
        <v>5</v>
      </c>
      <c r="D24" s="8">
        <v>41293.427083333336</v>
      </c>
      <c r="E24" s="8">
        <v>41293.489583333336</v>
      </c>
      <c r="F24" s="8">
        <v>41293.489583333336</v>
      </c>
      <c r="G24" s="8">
        <v>41293.553472222222</v>
      </c>
      <c r="H24" s="8">
        <v>41293.554166666669</v>
      </c>
      <c r="I24" s="8">
        <v>41293.619444444441</v>
      </c>
      <c r="J24" s="8">
        <v>41293.620833333334</v>
      </c>
      <c r="K24" s="8">
        <v>41293.70208333333</v>
      </c>
      <c r="L24" s="8">
        <v>41293.711805555555</v>
      </c>
      <c r="M24" s="8">
        <v>41293.792361111111</v>
      </c>
      <c r="N24" s="8">
        <v>41293.794444444444</v>
      </c>
      <c r="O24" s="8">
        <v>41293.897916666669</v>
      </c>
      <c r="P24" s="8">
        <v>41293.90902777778</v>
      </c>
      <c r="Q24" s="8">
        <v>41294.010416666664</v>
      </c>
      <c r="R24" s="8">
        <v>41294.01458333333</v>
      </c>
      <c r="S24" s="9">
        <v>41294.10833333333</v>
      </c>
      <c r="T24" s="27">
        <f>S24-D24</f>
        <v>0.68124999999417923</v>
      </c>
      <c r="U24" s="28">
        <v>64</v>
      </c>
      <c r="V24" s="33" t="s">
        <v>126</v>
      </c>
      <c r="W24" s="28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</row>
    <row r="25" spans="1:725" ht="15" customHeight="1">
      <c r="A25" s="3">
        <v>11</v>
      </c>
      <c r="B25" s="4" t="s">
        <v>15</v>
      </c>
      <c r="C25" s="4" t="s">
        <v>5</v>
      </c>
      <c r="D25" s="8">
        <v>41293.427083333336</v>
      </c>
      <c r="E25" s="8">
        <v>41293.489583333336</v>
      </c>
      <c r="F25" s="8">
        <v>41293.489583333336</v>
      </c>
      <c r="G25" s="8">
        <v>41293.553472222222</v>
      </c>
      <c r="H25" s="8">
        <v>41293.554166666669</v>
      </c>
      <c r="I25" s="8">
        <v>41293.619444444441</v>
      </c>
      <c r="J25" s="8">
        <v>41293.620833333334</v>
      </c>
      <c r="K25" s="8">
        <v>41293.70208333333</v>
      </c>
      <c r="L25" s="8">
        <v>41293.711805555555</v>
      </c>
      <c r="M25" s="8">
        <v>41293.792361111111</v>
      </c>
      <c r="N25" s="8">
        <v>41293.794444444444</v>
      </c>
      <c r="O25" s="8">
        <v>41293.897916666669</v>
      </c>
      <c r="P25" s="8">
        <v>41293.90902777778</v>
      </c>
      <c r="Q25" s="8">
        <v>41294.010416666664</v>
      </c>
      <c r="R25" s="8">
        <v>41294.01458333333</v>
      </c>
      <c r="S25" s="9">
        <v>41294.10833333333</v>
      </c>
      <c r="T25" s="27">
        <f>S25-D25</f>
        <v>0.68124999999417923</v>
      </c>
      <c r="U25" s="28">
        <v>64</v>
      </c>
      <c r="V25" s="33" t="s">
        <v>126</v>
      </c>
      <c r="W25" s="28"/>
    </row>
    <row r="26" spans="1:725" ht="15" customHeight="1">
      <c r="A26" s="3">
        <v>15</v>
      </c>
      <c r="B26" s="4" t="s">
        <v>19</v>
      </c>
      <c r="C26" s="4" t="s">
        <v>5</v>
      </c>
      <c r="D26" s="8">
        <v>41293.427083333336</v>
      </c>
      <c r="E26" s="8">
        <v>41293.489583333336</v>
      </c>
      <c r="F26" s="8">
        <v>41293.489583333336</v>
      </c>
      <c r="G26" s="8">
        <v>41293.552083333336</v>
      </c>
      <c r="H26" s="8">
        <v>41293.552777777775</v>
      </c>
      <c r="I26" s="8">
        <v>41293.617361111108</v>
      </c>
      <c r="J26" s="8">
        <v>41293.618750000001</v>
      </c>
      <c r="K26" s="8">
        <v>41293.697916666664</v>
      </c>
      <c r="L26" s="8">
        <v>41293.711805555555</v>
      </c>
      <c r="M26" s="8">
        <v>41293.792361111111</v>
      </c>
      <c r="N26" s="8">
        <v>41293.794444444444</v>
      </c>
      <c r="O26" s="8">
        <v>41293.897916666669</v>
      </c>
      <c r="P26" s="8">
        <v>41293.90902777778</v>
      </c>
      <c r="Q26" s="8">
        <v>41294.067361111112</v>
      </c>
      <c r="R26" s="8">
        <v>41294.07708333333</v>
      </c>
      <c r="S26" s="9">
        <v>41294.190972222219</v>
      </c>
      <c r="T26" s="27">
        <f>S26-D26</f>
        <v>0.76388888888322981</v>
      </c>
      <c r="U26" s="28">
        <v>64</v>
      </c>
      <c r="V26" s="33" t="s">
        <v>126</v>
      </c>
      <c r="W26" s="28"/>
    </row>
    <row r="27" spans="1:725" ht="15" customHeight="1">
      <c r="A27" s="3">
        <v>54</v>
      </c>
      <c r="B27" s="4" t="s">
        <v>57</v>
      </c>
      <c r="C27" s="4" t="s">
        <v>5</v>
      </c>
      <c r="D27" s="8">
        <v>41293.427083333336</v>
      </c>
      <c r="E27" s="8">
        <v>41293.50277777778</v>
      </c>
      <c r="F27" s="8">
        <v>41293.50277777778</v>
      </c>
      <c r="G27" s="8">
        <v>41293.572222222225</v>
      </c>
      <c r="H27" s="8">
        <v>41293.573611111111</v>
      </c>
      <c r="I27" s="8">
        <v>41293.65</v>
      </c>
      <c r="J27" s="8">
        <v>41293.65</v>
      </c>
      <c r="K27" s="8">
        <v>41293.746527777781</v>
      </c>
      <c r="L27" s="8">
        <v>41293.753472222219</v>
      </c>
      <c r="M27" s="8">
        <v>41293.853472222225</v>
      </c>
      <c r="N27" s="8">
        <v>41293.854166666664</v>
      </c>
      <c r="O27" s="8">
        <v>41294.000694444447</v>
      </c>
      <c r="P27" s="8">
        <v>41294.01458333333</v>
      </c>
      <c r="Q27" s="8">
        <v>41294.142361111109</v>
      </c>
      <c r="R27" s="8">
        <v>41294.155555555553</v>
      </c>
      <c r="S27" s="9">
        <v>41294.25</v>
      </c>
      <c r="T27" s="27">
        <f>S27-D27</f>
        <v>0.82291666666424135</v>
      </c>
      <c r="U27" s="28">
        <v>64</v>
      </c>
      <c r="V27" s="33" t="s">
        <v>126</v>
      </c>
      <c r="W27" s="28"/>
    </row>
    <row r="28" spans="1:725" ht="15" customHeight="1">
      <c r="A28" s="3">
        <v>53</v>
      </c>
      <c r="B28" s="4" t="s">
        <v>131</v>
      </c>
      <c r="C28" s="4" t="s">
        <v>5</v>
      </c>
      <c r="D28" s="8">
        <v>41293.427083333336</v>
      </c>
      <c r="E28" s="8">
        <v>41293.504861111112</v>
      </c>
      <c r="F28" s="8">
        <v>41293.508333333331</v>
      </c>
      <c r="G28" s="8">
        <v>41293.588194444441</v>
      </c>
      <c r="H28" s="8">
        <v>41293.597222222219</v>
      </c>
      <c r="I28" s="8">
        <v>41293.679861111108</v>
      </c>
      <c r="J28" s="8">
        <v>41293.688194444447</v>
      </c>
      <c r="K28" s="8">
        <v>41293.782638888886</v>
      </c>
      <c r="L28" s="8">
        <v>41293.809027777781</v>
      </c>
      <c r="M28" s="8">
        <v>41293.904166666667</v>
      </c>
      <c r="N28" s="8">
        <v>41293.910416666666</v>
      </c>
      <c r="O28" s="8">
        <v>41294.063888888886</v>
      </c>
      <c r="P28" s="8">
        <v>41294.079861111109</v>
      </c>
      <c r="Q28" s="8">
        <v>41294.211805555555</v>
      </c>
      <c r="R28" s="8">
        <v>41294.227777777778</v>
      </c>
      <c r="S28" s="9">
        <v>41294.291666666664</v>
      </c>
      <c r="T28" s="27">
        <f>S28-D28</f>
        <v>0.86458333332848269</v>
      </c>
      <c r="U28" s="28">
        <v>64</v>
      </c>
      <c r="V28" s="33" t="s">
        <v>126</v>
      </c>
      <c r="W28" s="28"/>
    </row>
    <row r="29" spans="1:725" ht="15" customHeight="1">
      <c r="A29" s="3">
        <v>46</v>
      </c>
      <c r="B29" s="4" t="s">
        <v>50</v>
      </c>
      <c r="C29" s="4" t="s">
        <v>5</v>
      </c>
      <c r="D29" s="8">
        <v>41293.427083333336</v>
      </c>
      <c r="E29" s="8">
        <v>41293.533333333333</v>
      </c>
      <c r="F29" s="8">
        <v>41293.535416666666</v>
      </c>
      <c r="G29" s="8">
        <v>41293.626388888886</v>
      </c>
      <c r="H29" s="8">
        <v>41293.628472222219</v>
      </c>
      <c r="I29" s="8">
        <v>41293.72152777778</v>
      </c>
      <c r="J29" s="8">
        <v>41293.725694444445</v>
      </c>
      <c r="K29" s="8">
        <v>41293.848611111112</v>
      </c>
      <c r="L29" s="8">
        <v>41293.856944444444</v>
      </c>
      <c r="M29" s="8">
        <v>41293.963888888888</v>
      </c>
      <c r="N29" s="8">
        <v>41293.964583333334</v>
      </c>
      <c r="O29" s="8">
        <v>41294.095138888886</v>
      </c>
      <c r="P29" s="8">
        <v>41294.095138888886</v>
      </c>
      <c r="Q29" s="8">
        <v>41294.224305555559</v>
      </c>
      <c r="R29" s="8">
        <v>41294.224305555559</v>
      </c>
      <c r="S29" s="9">
        <v>41294.331250000003</v>
      </c>
      <c r="T29" s="27">
        <f>S29-D29</f>
        <v>0.90416666666715173</v>
      </c>
      <c r="U29" s="28">
        <v>64</v>
      </c>
      <c r="V29" s="33" t="s">
        <v>126</v>
      </c>
      <c r="W29" s="28"/>
    </row>
    <row r="30" spans="1:725" ht="15" customHeight="1">
      <c r="A30" s="3">
        <v>77</v>
      </c>
      <c r="B30" s="4" t="s">
        <v>80</v>
      </c>
      <c r="C30" s="4" t="s">
        <v>5</v>
      </c>
      <c r="D30" s="8">
        <v>41293.427083333336</v>
      </c>
      <c r="E30" s="8">
        <v>41293.515972222223</v>
      </c>
      <c r="F30" s="8">
        <v>41293.517361111109</v>
      </c>
      <c r="G30" s="8">
        <v>41293.615277777775</v>
      </c>
      <c r="H30" s="8">
        <v>41293.620138888888</v>
      </c>
      <c r="I30" s="8">
        <v>41293.703472222223</v>
      </c>
      <c r="J30" s="8">
        <v>41293.707638888889</v>
      </c>
      <c r="K30" s="8">
        <v>41293.802083333336</v>
      </c>
      <c r="L30" s="8">
        <v>41293.829861111109</v>
      </c>
      <c r="M30" s="8">
        <v>41293.929166666669</v>
      </c>
      <c r="N30" s="8">
        <v>41293.940972222219</v>
      </c>
      <c r="O30" s="8">
        <v>41294.063888888886</v>
      </c>
      <c r="P30" s="8">
        <v>41294.079861111109</v>
      </c>
      <c r="Q30" s="8">
        <v>41294.215277777781</v>
      </c>
      <c r="R30" s="8">
        <v>41294.230555555558</v>
      </c>
      <c r="S30" s="9">
        <v>41294.359027777777</v>
      </c>
      <c r="T30" s="27">
        <f>S30-D30</f>
        <v>0.93194444444088731</v>
      </c>
      <c r="U30" s="28">
        <v>64</v>
      </c>
      <c r="V30" s="33" t="s">
        <v>126</v>
      </c>
      <c r="W30" s="28"/>
    </row>
    <row r="31" spans="1:725" ht="15" customHeight="1">
      <c r="A31" s="3">
        <v>69</v>
      </c>
      <c r="B31" s="4" t="s">
        <v>72</v>
      </c>
      <c r="C31" s="4" t="s">
        <v>5</v>
      </c>
      <c r="D31" s="8">
        <v>41293.427083333336</v>
      </c>
      <c r="E31" s="8">
        <v>41293.510416666664</v>
      </c>
      <c r="F31" s="8">
        <v>41293.512499999997</v>
      </c>
      <c r="G31" s="8">
        <v>41293.587500000001</v>
      </c>
      <c r="H31" s="8">
        <v>41293.597916666666</v>
      </c>
      <c r="I31" s="8">
        <v>41293.688194444447</v>
      </c>
      <c r="J31" s="8">
        <v>41293.694444444445</v>
      </c>
      <c r="K31" s="8">
        <v>41293.79791666667</v>
      </c>
      <c r="L31" s="8">
        <v>41293.817361111112</v>
      </c>
      <c r="M31" s="8">
        <v>41293.929166666669</v>
      </c>
      <c r="N31" s="8">
        <v>41293.940972222219</v>
      </c>
      <c r="O31" s="8">
        <v>41294.07916666667</v>
      </c>
      <c r="P31" s="8">
        <v>41294.089583333334</v>
      </c>
      <c r="Q31" s="8">
        <v>41294.25277777778</v>
      </c>
      <c r="R31" s="8">
        <v>41294.259722222225</v>
      </c>
      <c r="S31" s="9">
        <v>41294.379861111112</v>
      </c>
      <c r="T31" s="27">
        <f>S31-D31</f>
        <v>0.95277777777664596</v>
      </c>
      <c r="U31" s="28">
        <v>64</v>
      </c>
      <c r="V31" s="33" t="s">
        <v>126</v>
      </c>
      <c r="W31" s="28"/>
    </row>
    <row r="32" spans="1:725" ht="15" customHeight="1">
      <c r="A32" s="3">
        <v>102</v>
      </c>
      <c r="B32" s="4" t="s">
        <v>106</v>
      </c>
      <c r="C32" s="4" t="s">
        <v>5</v>
      </c>
      <c r="D32" s="8">
        <v>41293.427083333336</v>
      </c>
      <c r="E32" s="8">
        <v>41293.515972222223</v>
      </c>
      <c r="F32" s="8">
        <v>41293.517361111109</v>
      </c>
      <c r="G32" s="8">
        <v>41293.615277777775</v>
      </c>
      <c r="H32" s="8">
        <v>41293.620138888888</v>
      </c>
      <c r="I32" s="8">
        <v>41293.703472222223</v>
      </c>
      <c r="J32" s="8">
        <v>41293.706944444442</v>
      </c>
      <c r="K32" s="8">
        <v>41293.818055555559</v>
      </c>
      <c r="L32" s="8">
        <v>41293.849305555559</v>
      </c>
      <c r="M32" s="8">
        <v>41293.958333333336</v>
      </c>
      <c r="N32" s="8">
        <v>41293.958333333336</v>
      </c>
      <c r="O32" s="8">
        <v>41294.09097222222</v>
      </c>
      <c r="P32" s="8">
        <v>41294.09652777778</v>
      </c>
      <c r="Q32" s="8">
        <v>41294.236805555556</v>
      </c>
      <c r="R32" s="8">
        <v>41294.241666666669</v>
      </c>
      <c r="S32" s="9">
        <v>41294.385416666664</v>
      </c>
      <c r="T32" s="27">
        <f>S32-D32</f>
        <v>0.95833333332848269</v>
      </c>
      <c r="U32" s="28">
        <v>64</v>
      </c>
      <c r="V32" s="33" t="s">
        <v>126</v>
      </c>
      <c r="W32" s="28"/>
    </row>
    <row r="33" spans="1:725" ht="15" customHeight="1">
      <c r="A33" s="3">
        <v>30</v>
      </c>
      <c r="B33" s="4" t="s">
        <v>34</v>
      </c>
      <c r="C33" s="4" t="s">
        <v>5</v>
      </c>
      <c r="D33" s="8">
        <v>41293.427083333336</v>
      </c>
      <c r="E33" s="8">
        <v>41293.518750000003</v>
      </c>
      <c r="F33" s="8">
        <v>41293.518750000003</v>
      </c>
      <c r="G33" s="8">
        <v>41293.603472222225</v>
      </c>
      <c r="H33" s="8">
        <v>41293.603472222225</v>
      </c>
      <c r="I33" s="8">
        <v>41293.690972222219</v>
      </c>
      <c r="J33" s="8">
        <v>41293.694444444445</v>
      </c>
      <c r="K33" s="8">
        <v>41293.804166666669</v>
      </c>
      <c r="L33" s="8">
        <v>41293.857638888891</v>
      </c>
      <c r="M33" s="8">
        <v>41293.943055555559</v>
      </c>
      <c r="N33" s="8">
        <v>41293.943749999999</v>
      </c>
      <c r="O33" s="8">
        <v>41294.157638888886</v>
      </c>
      <c r="P33" s="8">
        <v>41294.160416666666</v>
      </c>
      <c r="Q33" s="8">
        <v>41294.286805555559</v>
      </c>
      <c r="R33" s="8">
        <v>41294.293749999997</v>
      </c>
      <c r="S33" s="9">
        <v>41294.395138888889</v>
      </c>
      <c r="T33" s="27">
        <f>S33-D33</f>
        <v>0.96805555555329192</v>
      </c>
      <c r="U33" s="28">
        <v>64</v>
      </c>
      <c r="V33" s="33" t="s">
        <v>126</v>
      </c>
      <c r="W33" s="28"/>
    </row>
    <row r="34" spans="1:725" ht="15" customHeight="1">
      <c r="A34" s="3">
        <v>29</v>
      </c>
      <c r="B34" s="4" t="s">
        <v>33</v>
      </c>
      <c r="C34" s="4" t="s">
        <v>5</v>
      </c>
      <c r="D34" s="8">
        <v>41293.427083333336</v>
      </c>
      <c r="E34" s="8">
        <v>41293.531944444447</v>
      </c>
      <c r="F34" s="8">
        <v>41293.531944444447</v>
      </c>
      <c r="G34" s="8">
        <v>41293.628472222219</v>
      </c>
      <c r="H34" s="8">
        <v>41293.640972222223</v>
      </c>
      <c r="I34" s="8">
        <v>41293.734027777777</v>
      </c>
      <c r="J34" s="8">
        <v>41293.74722222222</v>
      </c>
      <c r="K34" s="8">
        <v>41293.85</v>
      </c>
      <c r="L34" s="8">
        <v>41293.875</v>
      </c>
      <c r="M34" s="8" t="s">
        <v>126</v>
      </c>
      <c r="N34" s="8" t="s">
        <v>126</v>
      </c>
      <c r="O34" s="8" t="s">
        <v>126</v>
      </c>
      <c r="P34" s="8" t="s">
        <v>126</v>
      </c>
      <c r="Q34" s="8" t="s">
        <v>126</v>
      </c>
      <c r="R34" s="8" t="s">
        <v>126</v>
      </c>
      <c r="S34" s="9">
        <v>41293.990277777775</v>
      </c>
      <c r="T34" s="27">
        <f>S34-D34</f>
        <v>0.56319444443943212</v>
      </c>
      <c r="U34" s="28">
        <v>40</v>
      </c>
      <c r="V34" s="33" t="s">
        <v>126</v>
      </c>
      <c r="W34" s="28" t="s">
        <v>127</v>
      </c>
    </row>
    <row r="35" spans="1:725" ht="15" customHeight="1">
      <c r="A35" s="3">
        <v>51</v>
      </c>
      <c r="B35" s="4" t="s">
        <v>55</v>
      </c>
      <c r="C35" s="4" t="s">
        <v>5</v>
      </c>
      <c r="D35" s="8">
        <v>41293.427083333336</v>
      </c>
      <c r="E35" s="8">
        <v>41293.501388888886</v>
      </c>
      <c r="F35" s="8">
        <v>41293.501388888886</v>
      </c>
      <c r="G35" s="8">
        <v>41293.568055555559</v>
      </c>
      <c r="H35" s="8">
        <v>41293.571527777778</v>
      </c>
      <c r="I35" s="8">
        <v>41293.65</v>
      </c>
      <c r="J35" s="8">
        <v>41293.651388888888</v>
      </c>
      <c r="K35" s="8">
        <v>41293.755555555559</v>
      </c>
      <c r="L35" s="8">
        <v>41293.814583333333</v>
      </c>
      <c r="M35" s="8" t="s">
        <v>126</v>
      </c>
      <c r="N35" s="8" t="s">
        <v>126</v>
      </c>
      <c r="O35" s="8" t="s">
        <v>126</v>
      </c>
      <c r="P35" s="8" t="s">
        <v>126</v>
      </c>
      <c r="Q35" s="8" t="s">
        <v>126</v>
      </c>
      <c r="R35" s="8" t="s">
        <v>126</v>
      </c>
      <c r="S35" s="9">
        <v>41293.762499999997</v>
      </c>
      <c r="T35" s="27">
        <f>S35-D35</f>
        <v>0.33541666666133096</v>
      </c>
      <c r="U35" s="28">
        <v>32</v>
      </c>
      <c r="V35" s="33" t="s">
        <v>126</v>
      </c>
      <c r="W35" s="28"/>
    </row>
    <row r="36" spans="1:725" ht="15" customHeight="1">
      <c r="A36" s="3">
        <v>71</v>
      </c>
      <c r="B36" s="4" t="s">
        <v>74</v>
      </c>
      <c r="C36" s="4" t="s">
        <v>5</v>
      </c>
      <c r="D36" s="8">
        <v>41293.427083333336</v>
      </c>
      <c r="E36" s="8">
        <v>41293.503472222219</v>
      </c>
      <c r="F36" s="8">
        <v>41293.506944444445</v>
      </c>
      <c r="G36" s="8">
        <v>41293.583333333336</v>
      </c>
      <c r="H36" s="8">
        <v>41293.586111111108</v>
      </c>
      <c r="I36" s="8">
        <v>41293.670138888891</v>
      </c>
      <c r="J36" s="8">
        <v>41293.675000000003</v>
      </c>
      <c r="K36" s="8">
        <v>41293.782638888886</v>
      </c>
      <c r="L36" s="8" t="s">
        <v>126</v>
      </c>
      <c r="M36" s="8" t="s">
        <v>126</v>
      </c>
      <c r="N36" s="8" t="s">
        <v>126</v>
      </c>
      <c r="O36" s="8" t="s">
        <v>126</v>
      </c>
      <c r="P36" s="8" t="s">
        <v>126</v>
      </c>
      <c r="Q36" s="8" t="s">
        <v>126</v>
      </c>
      <c r="R36" s="8" t="s">
        <v>126</v>
      </c>
      <c r="S36" s="9">
        <f>K36</f>
        <v>41293.782638888886</v>
      </c>
      <c r="T36" s="27">
        <f>S36-D36</f>
        <v>0.35555555555038154</v>
      </c>
      <c r="U36" s="28">
        <v>32</v>
      </c>
      <c r="V36" s="33" t="s">
        <v>126</v>
      </c>
      <c r="W36" s="28"/>
    </row>
    <row r="37" spans="1:725" ht="15" customHeight="1">
      <c r="A37" s="3">
        <v>65</v>
      </c>
      <c r="B37" s="4" t="s">
        <v>68</v>
      </c>
      <c r="C37" s="4" t="s">
        <v>5</v>
      </c>
      <c r="D37" s="8">
        <v>41293.427083333336</v>
      </c>
      <c r="E37" s="8">
        <v>41293.506944444445</v>
      </c>
      <c r="F37" s="8">
        <v>41293.506944444445</v>
      </c>
      <c r="G37" s="8">
        <v>41293.593055555553</v>
      </c>
      <c r="H37" s="8">
        <v>41293.597222222219</v>
      </c>
      <c r="I37" s="8">
        <v>41293.688194444447</v>
      </c>
      <c r="J37" s="8">
        <v>41293.695138888892</v>
      </c>
      <c r="K37" s="8">
        <v>41293.806250000001</v>
      </c>
      <c r="L37" s="8" t="s">
        <v>126</v>
      </c>
      <c r="M37" s="8" t="s">
        <v>126</v>
      </c>
      <c r="N37" s="8" t="s">
        <v>126</v>
      </c>
      <c r="O37" s="8" t="s">
        <v>126</v>
      </c>
      <c r="P37" s="8" t="s">
        <v>126</v>
      </c>
      <c r="Q37" s="8" t="s">
        <v>126</v>
      </c>
      <c r="R37" s="8" t="s">
        <v>126</v>
      </c>
      <c r="S37" s="9">
        <f>K37</f>
        <v>41293.806250000001</v>
      </c>
      <c r="T37" s="27">
        <f>S37-D37</f>
        <v>0.37916666666569654</v>
      </c>
      <c r="U37" s="28">
        <v>32</v>
      </c>
      <c r="V37" s="33" t="s">
        <v>126</v>
      </c>
      <c r="W37" s="28"/>
    </row>
    <row r="38" spans="1:725" ht="15" customHeight="1">
      <c r="A38" s="3">
        <v>36</v>
      </c>
      <c r="B38" s="4" t="s">
        <v>40</v>
      </c>
      <c r="C38" s="4" t="s">
        <v>5</v>
      </c>
      <c r="D38" s="8">
        <v>41293.427083333336</v>
      </c>
      <c r="E38" s="8">
        <v>41293.518750000003</v>
      </c>
      <c r="F38" s="8">
        <v>41293.526388888888</v>
      </c>
      <c r="G38" s="8">
        <v>41293.606249999997</v>
      </c>
      <c r="H38" s="8">
        <v>41293.619444444441</v>
      </c>
      <c r="I38" s="8">
        <v>41293.699999999997</v>
      </c>
      <c r="J38" s="8">
        <v>41293.711805555555</v>
      </c>
      <c r="K38" s="8">
        <v>41293.814583333333</v>
      </c>
      <c r="L38" s="8" t="s">
        <v>126</v>
      </c>
      <c r="M38" s="8" t="s">
        <v>126</v>
      </c>
      <c r="N38" s="8" t="s">
        <v>126</v>
      </c>
      <c r="O38" s="8" t="s">
        <v>126</v>
      </c>
      <c r="P38" s="8" t="s">
        <v>126</v>
      </c>
      <c r="Q38" s="8" t="s">
        <v>126</v>
      </c>
      <c r="R38" s="8" t="s">
        <v>126</v>
      </c>
      <c r="S38" s="9">
        <f>K38</f>
        <v>41293.814583333333</v>
      </c>
      <c r="T38" s="27">
        <f>S38-D38</f>
        <v>0.38749999999708962</v>
      </c>
      <c r="U38" s="28">
        <v>32</v>
      </c>
      <c r="V38" s="33" t="s">
        <v>126</v>
      </c>
      <c r="W38" s="28"/>
    </row>
    <row r="39" spans="1:725" ht="15" customHeight="1">
      <c r="A39" s="3">
        <v>73</v>
      </c>
      <c r="B39" s="4" t="s">
        <v>76</v>
      </c>
      <c r="C39" s="4" t="s">
        <v>5</v>
      </c>
      <c r="D39" s="8">
        <v>41293.427083333336</v>
      </c>
      <c r="E39" s="8">
        <v>41293.527777777781</v>
      </c>
      <c r="F39" s="8">
        <v>41293.532638888886</v>
      </c>
      <c r="G39" s="8">
        <v>41293.618055555555</v>
      </c>
      <c r="H39" s="8">
        <v>41293.623611111114</v>
      </c>
      <c r="I39" s="8">
        <v>41293.702777777777</v>
      </c>
      <c r="J39" s="8">
        <v>41293.713194444441</v>
      </c>
      <c r="K39" s="8">
        <v>41293.830555555556</v>
      </c>
      <c r="L39" s="8" t="s">
        <v>126</v>
      </c>
      <c r="M39" s="8" t="s">
        <v>126</v>
      </c>
      <c r="N39" s="8" t="s">
        <v>126</v>
      </c>
      <c r="O39" s="8" t="s">
        <v>126</v>
      </c>
      <c r="P39" s="8" t="s">
        <v>126</v>
      </c>
      <c r="Q39" s="8" t="s">
        <v>126</v>
      </c>
      <c r="R39" s="8" t="s">
        <v>126</v>
      </c>
      <c r="S39" s="9">
        <f>K39</f>
        <v>41293.830555555556</v>
      </c>
      <c r="T39" s="27">
        <f>S39-D39</f>
        <v>0.40347222222044365</v>
      </c>
      <c r="U39" s="28">
        <v>32</v>
      </c>
      <c r="V39" s="33" t="s">
        <v>126</v>
      </c>
      <c r="W39" s="28"/>
    </row>
    <row r="40" spans="1:725" ht="15" customHeight="1">
      <c r="A40" s="3">
        <v>40</v>
      </c>
      <c r="B40" s="4" t="s">
        <v>44</v>
      </c>
      <c r="C40" s="4" t="s">
        <v>5</v>
      </c>
      <c r="D40" s="8">
        <v>41293.427083333336</v>
      </c>
      <c r="E40" s="8">
        <v>41293.523611111108</v>
      </c>
      <c r="F40" s="8">
        <v>41293.532638888886</v>
      </c>
      <c r="G40" s="8">
        <v>41293.613888888889</v>
      </c>
      <c r="H40" s="8">
        <v>41293.632638888892</v>
      </c>
      <c r="I40" s="8">
        <v>41293.715277777781</v>
      </c>
      <c r="J40" s="8">
        <v>41293.737500000003</v>
      </c>
      <c r="K40" s="8">
        <v>41293.836111111108</v>
      </c>
      <c r="L40" s="8" t="s">
        <v>126</v>
      </c>
      <c r="M40" s="8" t="s">
        <v>126</v>
      </c>
      <c r="N40" s="8" t="s">
        <v>126</v>
      </c>
      <c r="O40" s="8" t="s">
        <v>126</v>
      </c>
      <c r="P40" s="8" t="s">
        <v>126</v>
      </c>
      <c r="Q40" s="8" t="s">
        <v>126</v>
      </c>
      <c r="R40" s="8" t="s">
        <v>126</v>
      </c>
      <c r="S40" s="9">
        <f>K40</f>
        <v>41293.836111111108</v>
      </c>
      <c r="T40" s="27">
        <f>S40-D40</f>
        <v>0.40902777777228039</v>
      </c>
      <c r="U40" s="28">
        <v>32</v>
      </c>
      <c r="V40" s="33" t="s">
        <v>126</v>
      </c>
      <c r="W40" s="28"/>
    </row>
    <row r="41" spans="1:725" ht="15" customHeight="1">
      <c r="A41" s="3">
        <v>68</v>
      </c>
      <c r="B41" s="4" t="s">
        <v>71</v>
      </c>
      <c r="C41" s="4" t="s">
        <v>5</v>
      </c>
      <c r="D41" s="8">
        <v>41293.427083333336</v>
      </c>
      <c r="E41" s="8">
        <v>41293.527777777781</v>
      </c>
      <c r="F41" s="8">
        <v>41293.52847222222</v>
      </c>
      <c r="G41" s="8">
        <v>41293.613888888889</v>
      </c>
      <c r="H41" s="8">
        <v>41293.622916666667</v>
      </c>
      <c r="I41" s="8">
        <v>41293.708333333336</v>
      </c>
      <c r="J41" s="8">
        <v>41293.725694444445</v>
      </c>
      <c r="K41" s="8">
        <v>41293.836805555555</v>
      </c>
      <c r="L41" s="8" t="s">
        <v>126</v>
      </c>
      <c r="M41" s="8" t="s">
        <v>126</v>
      </c>
      <c r="N41" s="8" t="s">
        <v>126</v>
      </c>
      <c r="O41" s="8" t="s">
        <v>126</v>
      </c>
      <c r="P41" s="8" t="s">
        <v>126</v>
      </c>
      <c r="Q41" s="8" t="s">
        <v>126</v>
      </c>
      <c r="R41" s="8" t="s">
        <v>126</v>
      </c>
      <c r="S41" s="9">
        <f>K41</f>
        <v>41293.836805555555</v>
      </c>
      <c r="T41" s="27">
        <f>S41-D41</f>
        <v>0.40972222221898846</v>
      </c>
      <c r="U41" s="28">
        <v>32</v>
      </c>
      <c r="V41" s="33" t="s">
        <v>126</v>
      </c>
      <c r="W41" s="28"/>
    </row>
    <row r="42" spans="1:725" ht="15" customHeight="1">
      <c r="A42" s="3">
        <v>49</v>
      </c>
      <c r="B42" s="4" t="s">
        <v>53</v>
      </c>
      <c r="C42" s="4" t="s">
        <v>5</v>
      </c>
      <c r="D42" s="8">
        <v>41293.427083333336</v>
      </c>
      <c r="E42" s="8">
        <v>41293.527777777781</v>
      </c>
      <c r="F42" s="8">
        <v>41293.52847222222</v>
      </c>
      <c r="G42" s="8">
        <v>41293.614583333336</v>
      </c>
      <c r="H42" s="8">
        <v>41293.62222222222</v>
      </c>
      <c r="I42" s="8">
        <v>41293.708333333336</v>
      </c>
      <c r="J42" s="8">
        <v>41293.725694444445</v>
      </c>
      <c r="K42" s="8">
        <v>41293.836805555555</v>
      </c>
      <c r="L42" s="8" t="s">
        <v>126</v>
      </c>
      <c r="M42" s="8" t="s">
        <v>126</v>
      </c>
      <c r="N42" s="8" t="s">
        <v>126</v>
      </c>
      <c r="O42" s="8" t="s">
        <v>126</v>
      </c>
      <c r="P42" s="8" t="s">
        <v>126</v>
      </c>
      <c r="Q42" s="8" t="s">
        <v>126</v>
      </c>
      <c r="R42" s="8" t="s">
        <v>126</v>
      </c>
      <c r="S42" s="9">
        <f>K42</f>
        <v>41293.836805555555</v>
      </c>
      <c r="T42" s="27">
        <f>S42-D42</f>
        <v>0.40972222221898846</v>
      </c>
      <c r="U42" s="28">
        <v>32</v>
      </c>
      <c r="V42" s="33" t="s">
        <v>126</v>
      </c>
      <c r="W42" s="28"/>
    </row>
    <row r="43" spans="1:725" ht="15" customHeight="1">
      <c r="A43" s="3">
        <v>101</v>
      </c>
      <c r="B43" s="4" t="s">
        <v>105</v>
      </c>
      <c r="C43" s="4" t="s">
        <v>5</v>
      </c>
      <c r="D43" s="8">
        <v>41293.427083333336</v>
      </c>
      <c r="E43" s="8">
        <v>41293.525000000001</v>
      </c>
      <c r="F43" s="8">
        <v>41293.536111111112</v>
      </c>
      <c r="G43" s="8">
        <v>41293.625</v>
      </c>
      <c r="H43" s="8">
        <v>41293.638888888891</v>
      </c>
      <c r="I43" s="8">
        <v>41293.756944444445</v>
      </c>
      <c r="J43" s="8">
        <v>41293.78402777778</v>
      </c>
      <c r="K43" s="8">
        <v>41293.920138888891</v>
      </c>
      <c r="L43" s="8" t="s">
        <v>126</v>
      </c>
      <c r="M43" s="8" t="s">
        <v>126</v>
      </c>
      <c r="N43" s="8" t="s">
        <v>126</v>
      </c>
      <c r="O43" s="8" t="s">
        <v>126</v>
      </c>
      <c r="P43" s="8" t="s">
        <v>126</v>
      </c>
      <c r="Q43" s="8" t="s">
        <v>126</v>
      </c>
      <c r="R43" s="8" t="s">
        <v>126</v>
      </c>
      <c r="S43" s="26">
        <v>41293.836805555555</v>
      </c>
      <c r="T43" s="27">
        <f>S43-D43</f>
        <v>0.40972222221898846</v>
      </c>
      <c r="U43" s="28">
        <v>32</v>
      </c>
      <c r="V43" s="33" t="s">
        <v>126</v>
      </c>
      <c r="W43" s="28"/>
    </row>
    <row r="44" spans="1:725" s="15" customFormat="1" ht="15" customHeight="1">
      <c r="A44" s="3">
        <v>25</v>
      </c>
      <c r="B44" s="4" t="s">
        <v>29</v>
      </c>
      <c r="C44" s="4" t="s">
        <v>5</v>
      </c>
      <c r="D44" s="8">
        <v>41293.427083333336</v>
      </c>
      <c r="E44" s="8">
        <v>41293.527777777781</v>
      </c>
      <c r="F44" s="8">
        <v>41293.534722222219</v>
      </c>
      <c r="G44" s="8">
        <v>41293.62222222222</v>
      </c>
      <c r="H44" s="8">
        <v>41293.632638888892</v>
      </c>
      <c r="I44" s="8">
        <v>41293.718055555553</v>
      </c>
      <c r="J44" s="8">
        <v>41293.729166666664</v>
      </c>
      <c r="K44" s="8">
        <v>41293.839583333334</v>
      </c>
      <c r="L44" s="8" t="s">
        <v>126</v>
      </c>
      <c r="M44" s="8" t="s">
        <v>126</v>
      </c>
      <c r="N44" s="8" t="s">
        <v>126</v>
      </c>
      <c r="O44" s="8" t="s">
        <v>126</v>
      </c>
      <c r="P44" s="8" t="s">
        <v>126</v>
      </c>
      <c r="Q44" s="8" t="s">
        <v>126</v>
      </c>
      <c r="R44" s="8" t="s">
        <v>126</v>
      </c>
      <c r="S44" s="9">
        <f>K44</f>
        <v>41293.839583333334</v>
      </c>
      <c r="T44" s="27">
        <f>S44-D44</f>
        <v>0.41249999999854481</v>
      </c>
      <c r="U44" s="28">
        <v>32</v>
      </c>
      <c r="V44" s="33" t="s">
        <v>126</v>
      </c>
      <c r="W44" s="28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</row>
    <row r="45" spans="1:725" ht="15" customHeight="1">
      <c r="A45" s="3">
        <v>58</v>
      </c>
      <c r="B45" s="4" t="s">
        <v>61</v>
      </c>
      <c r="C45" s="4" t="s">
        <v>5</v>
      </c>
      <c r="D45" s="8">
        <v>41293.427083333336</v>
      </c>
      <c r="E45" s="8">
        <v>41293.527777777781</v>
      </c>
      <c r="F45" s="8">
        <v>41293.534722222219</v>
      </c>
      <c r="G45" s="8">
        <v>41293.62222222222</v>
      </c>
      <c r="H45" s="8">
        <v>41293.632638888892</v>
      </c>
      <c r="I45" s="8">
        <v>41293.718055555553</v>
      </c>
      <c r="J45" s="8">
        <v>41293.729166666664</v>
      </c>
      <c r="K45" s="8">
        <v>41293.839583333334</v>
      </c>
      <c r="L45" s="8" t="s">
        <v>126</v>
      </c>
      <c r="M45" s="8" t="s">
        <v>126</v>
      </c>
      <c r="N45" s="8" t="s">
        <v>126</v>
      </c>
      <c r="O45" s="8" t="s">
        <v>126</v>
      </c>
      <c r="P45" s="8" t="s">
        <v>126</v>
      </c>
      <c r="Q45" s="8" t="s">
        <v>126</v>
      </c>
      <c r="R45" s="8" t="s">
        <v>126</v>
      </c>
      <c r="S45" s="9">
        <f>K45</f>
        <v>41293.839583333334</v>
      </c>
      <c r="T45" s="27">
        <f>S45-D45</f>
        <v>0.41249999999854481</v>
      </c>
      <c r="U45" s="28">
        <v>32</v>
      </c>
      <c r="V45" s="33" t="s">
        <v>126</v>
      </c>
      <c r="W45" s="28"/>
    </row>
    <row r="46" spans="1:725" ht="15" customHeight="1">
      <c r="A46" s="3">
        <v>39</v>
      </c>
      <c r="B46" s="4" t="s">
        <v>43</v>
      </c>
      <c r="C46" s="4" t="s">
        <v>5</v>
      </c>
      <c r="D46" s="8">
        <v>41293.427083333336</v>
      </c>
      <c r="E46" s="8">
        <v>41293.520833333336</v>
      </c>
      <c r="F46" s="8">
        <v>41293.529861111114</v>
      </c>
      <c r="G46" s="8">
        <v>41293.613194444442</v>
      </c>
      <c r="H46" s="8">
        <v>41293.631944444445</v>
      </c>
      <c r="I46" s="8">
        <v>41293.720833333333</v>
      </c>
      <c r="J46" s="8">
        <v>41293.732638888891</v>
      </c>
      <c r="K46" s="8">
        <v>41293.841666666667</v>
      </c>
      <c r="L46" s="8" t="s">
        <v>126</v>
      </c>
      <c r="M46" s="8" t="s">
        <v>126</v>
      </c>
      <c r="N46" s="8" t="s">
        <v>126</v>
      </c>
      <c r="O46" s="8" t="s">
        <v>126</v>
      </c>
      <c r="P46" s="8" t="s">
        <v>126</v>
      </c>
      <c r="Q46" s="8" t="s">
        <v>126</v>
      </c>
      <c r="R46" s="8" t="s">
        <v>126</v>
      </c>
      <c r="S46" s="9">
        <f>K46</f>
        <v>41293.841666666667</v>
      </c>
      <c r="T46" s="27">
        <f>S46-D46</f>
        <v>0.41458333333139308</v>
      </c>
      <c r="U46" s="28">
        <v>32</v>
      </c>
      <c r="V46" s="33" t="s">
        <v>126</v>
      </c>
      <c r="W46" s="28"/>
    </row>
    <row r="47" spans="1:725" ht="15" customHeight="1">
      <c r="A47" s="3">
        <v>32</v>
      </c>
      <c r="B47" s="4" t="s">
        <v>36</v>
      </c>
      <c r="C47" s="4" t="s">
        <v>5</v>
      </c>
      <c r="D47" s="8">
        <v>41293.427083333336</v>
      </c>
      <c r="E47" s="8">
        <v>41293.520833333336</v>
      </c>
      <c r="F47" s="8">
        <v>41293.529861111114</v>
      </c>
      <c r="G47" s="8">
        <v>41293.613194444442</v>
      </c>
      <c r="H47" s="8">
        <v>41293.631944444445</v>
      </c>
      <c r="I47" s="8">
        <v>41293.720833333333</v>
      </c>
      <c r="J47" s="8">
        <v>41293.732638888891</v>
      </c>
      <c r="K47" s="8">
        <v>41293.841666666667</v>
      </c>
      <c r="L47" s="8" t="s">
        <v>126</v>
      </c>
      <c r="M47" s="8" t="s">
        <v>126</v>
      </c>
      <c r="N47" s="8" t="s">
        <v>126</v>
      </c>
      <c r="O47" s="8" t="s">
        <v>126</v>
      </c>
      <c r="P47" s="8" t="s">
        <v>126</v>
      </c>
      <c r="Q47" s="8" t="s">
        <v>126</v>
      </c>
      <c r="R47" s="8" t="s">
        <v>126</v>
      </c>
      <c r="S47" s="9">
        <f>K47</f>
        <v>41293.841666666667</v>
      </c>
      <c r="T47" s="27">
        <f>S47-D47</f>
        <v>0.41458333333139308</v>
      </c>
      <c r="U47" s="28">
        <v>32</v>
      </c>
      <c r="V47" s="33" t="s">
        <v>126</v>
      </c>
      <c r="W47" s="28"/>
    </row>
    <row r="48" spans="1:725" ht="15" customHeight="1">
      <c r="A48" s="3">
        <v>7</v>
      </c>
      <c r="B48" s="4" t="s">
        <v>11</v>
      </c>
      <c r="C48" s="4" t="s">
        <v>5</v>
      </c>
      <c r="D48" s="8">
        <v>41293.427083333336</v>
      </c>
      <c r="E48" s="8">
        <v>41293.519444444442</v>
      </c>
      <c r="F48" s="8">
        <v>41293.521527777775</v>
      </c>
      <c r="G48" s="8">
        <v>41293.606944444444</v>
      </c>
      <c r="H48" s="8">
        <v>41293.611805555556</v>
      </c>
      <c r="I48" s="8">
        <v>41293.707638888889</v>
      </c>
      <c r="J48" s="8">
        <v>41293.715277777781</v>
      </c>
      <c r="K48" s="8">
        <v>41293.842361111114</v>
      </c>
      <c r="L48" s="8" t="s">
        <v>126</v>
      </c>
      <c r="M48" s="8" t="s">
        <v>126</v>
      </c>
      <c r="N48" s="8" t="s">
        <v>126</v>
      </c>
      <c r="O48" s="8" t="s">
        <v>126</v>
      </c>
      <c r="P48" s="8" t="s">
        <v>126</v>
      </c>
      <c r="Q48" s="8" t="s">
        <v>126</v>
      </c>
      <c r="R48" s="8" t="s">
        <v>126</v>
      </c>
      <c r="S48" s="9">
        <f>K48</f>
        <v>41293.842361111114</v>
      </c>
      <c r="T48" s="27">
        <f>S48-D48</f>
        <v>0.41527777777810115</v>
      </c>
      <c r="U48" s="28">
        <v>32</v>
      </c>
      <c r="V48" s="33" t="s">
        <v>126</v>
      </c>
      <c r="W48" s="28"/>
    </row>
    <row r="49" spans="1:725" ht="15" customHeight="1">
      <c r="A49" s="3">
        <v>74</v>
      </c>
      <c r="B49" s="4" t="s">
        <v>77</v>
      </c>
      <c r="C49" s="4" t="s">
        <v>5</v>
      </c>
      <c r="D49" s="8">
        <v>41293.427083333336</v>
      </c>
      <c r="E49" s="8">
        <v>41293.532638888886</v>
      </c>
      <c r="F49" s="8">
        <v>41293.534722222219</v>
      </c>
      <c r="G49" s="8">
        <v>41293.621527777781</v>
      </c>
      <c r="H49" s="8">
        <v>41293.629166666666</v>
      </c>
      <c r="I49" s="8">
        <v>41293.717361111114</v>
      </c>
      <c r="J49" s="8">
        <v>41293.729166666664</v>
      </c>
      <c r="K49" s="8">
        <v>41293.843055555553</v>
      </c>
      <c r="L49" s="8" t="s">
        <v>126</v>
      </c>
      <c r="M49" s="8" t="s">
        <v>126</v>
      </c>
      <c r="N49" s="8" t="s">
        <v>126</v>
      </c>
      <c r="O49" s="8" t="s">
        <v>126</v>
      </c>
      <c r="P49" s="8" t="s">
        <v>126</v>
      </c>
      <c r="Q49" s="8" t="s">
        <v>126</v>
      </c>
      <c r="R49" s="8" t="s">
        <v>126</v>
      </c>
      <c r="S49" s="9">
        <f>K49</f>
        <v>41293.843055555553</v>
      </c>
      <c r="T49" s="27">
        <f>S49-D49</f>
        <v>0.41597222221753327</v>
      </c>
      <c r="U49" s="28">
        <v>32</v>
      </c>
      <c r="V49" s="33" t="s">
        <v>126</v>
      </c>
      <c r="W49" s="28"/>
    </row>
    <row r="50" spans="1:725" s="15" customFormat="1" ht="15" customHeight="1">
      <c r="A50" s="3">
        <v>18</v>
      </c>
      <c r="B50" s="4" t="s">
        <v>22</v>
      </c>
      <c r="C50" s="4" t="s">
        <v>5</v>
      </c>
      <c r="D50" s="8">
        <v>41293.427083333336</v>
      </c>
      <c r="E50" s="8">
        <v>41293.527777777781</v>
      </c>
      <c r="F50" s="8">
        <v>41293.530555555553</v>
      </c>
      <c r="G50" s="8">
        <v>41293.617361111108</v>
      </c>
      <c r="H50" s="8">
        <v>41293.625</v>
      </c>
      <c r="I50" s="8">
        <v>41293.72152777778</v>
      </c>
      <c r="J50" s="8">
        <v>41293.73333333333</v>
      </c>
      <c r="K50" s="8">
        <v>41293.852083333331</v>
      </c>
      <c r="L50" s="8" t="s">
        <v>126</v>
      </c>
      <c r="M50" s="8" t="s">
        <v>126</v>
      </c>
      <c r="N50" s="8" t="s">
        <v>126</v>
      </c>
      <c r="O50" s="8" t="s">
        <v>126</v>
      </c>
      <c r="P50" s="8" t="s">
        <v>126</v>
      </c>
      <c r="Q50" s="8" t="s">
        <v>126</v>
      </c>
      <c r="R50" s="8" t="s">
        <v>126</v>
      </c>
      <c r="S50" s="9">
        <f>K50</f>
        <v>41293.852083333331</v>
      </c>
      <c r="T50" s="27">
        <f>S50-D50</f>
        <v>0.42499999999563443</v>
      </c>
      <c r="U50" s="28">
        <v>32</v>
      </c>
      <c r="V50" s="33" t="s">
        <v>126</v>
      </c>
      <c r="W50" s="28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  <c r="SL50" s="20"/>
      <c r="SM50" s="20"/>
      <c r="SN50" s="20"/>
      <c r="SO50" s="20"/>
      <c r="SP50" s="20"/>
      <c r="SQ50" s="20"/>
      <c r="SR50" s="20"/>
      <c r="SS50" s="20"/>
      <c r="ST50" s="20"/>
      <c r="SU50" s="20"/>
      <c r="SV50" s="20"/>
      <c r="SW50" s="20"/>
      <c r="SX50" s="20"/>
      <c r="SY50" s="20"/>
      <c r="SZ50" s="20"/>
      <c r="TA50" s="20"/>
      <c r="TB50" s="20"/>
      <c r="TC50" s="20"/>
      <c r="TD50" s="20"/>
      <c r="TE50" s="20"/>
      <c r="TF50" s="20"/>
      <c r="TG50" s="20"/>
      <c r="TH50" s="20"/>
      <c r="TI50" s="20"/>
      <c r="TJ50" s="20"/>
      <c r="TK50" s="20"/>
      <c r="TL50" s="20"/>
      <c r="TM50" s="20"/>
      <c r="TN50" s="20"/>
      <c r="TO50" s="20"/>
      <c r="TP50" s="20"/>
      <c r="TQ50" s="20"/>
      <c r="TR50" s="20"/>
      <c r="TS50" s="20"/>
      <c r="TT50" s="20"/>
      <c r="TU50" s="20"/>
      <c r="TV50" s="20"/>
      <c r="TW50" s="20"/>
      <c r="TX50" s="20"/>
      <c r="TY50" s="20"/>
      <c r="TZ50" s="20"/>
      <c r="UA50" s="20"/>
      <c r="UB50" s="20"/>
      <c r="UC50" s="20"/>
      <c r="UD50" s="20"/>
      <c r="UE50" s="20"/>
      <c r="UF50" s="20"/>
      <c r="UG50" s="20"/>
      <c r="UH50" s="20"/>
      <c r="UI50" s="20"/>
      <c r="UJ50" s="20"/>
      <c r="UK50" s="20"/>
      <c r="UL50" s="20"/>
      <c r="UM50" s="20"/>
      <c r="UN50" s="20"/>
      <c r="UO50" s="20"/>
      <c r="UP50" s="20"/>
      <c r="UQ50" s="20"/>
      <c r="UR50" s="20"/>
      <c r="US50" s="20"/>
      <c r="UT50" s="20"/>
      <c r="UU50" s="20"/>
      <c r="UV50" s="20"/>
      <c r="UW50" s="20"/>
      <c r="UX50" s="20"/>
      <c r="UY50" s="20"/>
      <c r="UZ50" s="20"/>
      <c r="VA50" s="20"/>
      <c r="VB50" s="20"/>
      <c r="VC50" s="20"/>
      <c r="VD50" s="20"/>
      <c r="VE50" s="20"/>
      <c r="VF50" s="20"/>
      <c r="VG50" s="20"/>
      <c r="VH50" s="20"/>
      <c r="VI50" s="20"/>
      <c r="VJ50" s="20"/>
      <c r="VK50" s="20"/>
      <c r="VL50" s="20"/>
      <c r="VM50" s="20"/>
      <c r="VN50" s="20"/>
      <c r="VO50" s="20"/>
      <c r="VP50" s="20"/>
      <c r="VQ50" s="20"/>
      <c r="VR50" s="20"/>
      <c r="VS50" s="20"/>
      <c r="VT50" s="20"/>
      <c r="VU50" s="20"/>
      <c r="VV50" s="20"/>
      <c r="VW50" s="20"/>
      <c r="VX50" s="20"/>
      <c r="VY50" s="20"/>
      <c r="VZ50" s="20"/>
      <c r="WA50" s="20"/>
      <c r="WB50" s="20"/>
      <c r="WC50" s="20"/>
      <c r="WD50" s="20"/>
      <c r="WE50" s="20"/>
      <c r="WF50" s="20"/>
      <c r="WG50" s="20"/>
      <c r="WH50" s="20"/>
      <c r="WI50" s="20"/>
      <c r="WJ50" s="20"/>
      <c r="WK50" s="20"/>
      <c r="WL50" s="20"/>
      <c r="WM50" s="20"/>
      <c r="WN50" s="20"/>
      <c r="WO50" s="20"/>
      <c r="WP50" s="20"/>
      <c r="WQ50" s="20"/>
      <c r="WR50" s="20"/>
      <c r="WS50" s="20"/>
      <c r="WT50" s="20"/>
      <c r="WU50" s="20"/>
      <c r="WV50" s="20"/>
      <c r="WW50" s="20"/>
      <c r="WX50" s="20"/>
      <c r="WY50" s="20"/>
      <c r="WZ50" s="20"/>
      <c r="XA50" s="20"/>
      <c r="XB50" s="20"/>
      <c r="XC50" s="20"/>
      <c r="XD50" s="20"/>
      <c r="XE50" s="20"/>
      <c r="XF50" s="20"/>
      <c r="XG50" s="20"/>
      <c r="XH50" s="20"/>
      <c r="XI50" s="20"/>
      <c r="XJ50" s="20"/>
      <c r="XK50" s="20"/>
      <c r="XL50" s="20"/>
      <c r="XM50" s="20"/>
      <c r="XN50" s="20"/>
      <c r="XO50" s="20"/>
      <c r="XP50" s="20"/>
      <c r="XQ50" s="20"/>
      <c r="XR50" s="20"/>
      <c r="XS50" s="20"/>
      <c r="XT50" s="20"/>
      <c r="XU50" s="20"/>
      <c r="XV50" s="20"/>
      <c r="XW50" s="20"/>
      <c r="XX50" s="20"/>
      <c r="XY50" s="20"/>
      <c r="XZ50" s="20"/>
      <c r="YA50" s="20"/>
      <c r="YB50" s="20"/>
      <c r="YC50" s="20"/>
      <c r="YD50" s="20"/>
      <c r="YE50" s="20"/>
      <c r="YF50" s="20"/>
      <c r="YG50" s="20"/>
      <c r="YH50" s="20"/>
      <c r="YI50" s="20"/>
      <c r="YJ50" s="20"/>
      <c r="YK50" s="20"/>
      <c r="YL50" s="20"/>
      <c r="YM50" s="20"/>
      <c r="YN50" s="20"/>
      <c r="YO50" s="20"/>
      <c r="YP50" s="20"/>
      <c r="YQ50" s="20"/>
      <c r="YR50" s="20"/>
      <c r="YS50" s="20"/>
      <c r="YT50" s="20"/>
      <c r="YU50" s="20"/>
      <c r="YV50" s="20"/>
      <c r="YW50" s="20"/>
      <c r="YX50" s="20"/>
      <c r="YY50" s="20"/>
      <c r="YZ50" s="20"/>
      <c r="ZA50" s="20"/>
      <c r="ZB50" s="20"/>
      <c r="ZC50" s="20"/>
      <c r="ZD50" s="20"/>
      <c r="ZE50" s="20"/>
      <c r="ZF50" s="20"/>
      <c r="ZG50" s="20"/>
      <c r="ZH50" s="20"/>
      <c r="ZI50" s="20"/>
      <c r="ZJ50" s="20"/>
      <c r="ZK50" s="20"/>
      <c r="ZL50" s="20"/>
      <c r="ZM50" s="20"/>
      <c r="ZN50" s="20"/>
      <c r="ZO50" s="20"/>
      <c r="ZP50" s="20"/>
      <c r="ZQ50" s="20"/>
      <c r="ZR50" s="20"/>
      <c r="ZS50" s="20"/>
      <c r="ZT50" s="20"/>
      <c r="ZU50" s="20"/>
      <c r="ZV50" s="20"/>
      <c r="ZW50" s="20"/>
      <c r="ZX50" s="20"/>
      <c r="ZY50" s="20"/>
      <c r="ZZ50" s="20"/>
      <c r="AAA50" s="20"/>
      <c r="AAB50" s="20"/>
      <c r="AAC50" s="20"/>
      <c r="AAD50" s="20"/>
      <c r="AAE50" s="20"/>
      <c r="AAF50" s="20"/>
      <c r="AAG50" s="20"/>
      <c r="AAH50" s="20"/>
      <c r="AAI50" s="20"/>
      <c r="AAJ50" s="20"/>
      <c r="AAK50" s="20"/>
      <c r="AAL50" s="20"/>
      <c r="AAM50" s="20"/>
      <c r="AAN50" s="20"/>
      <c r="AAO50" s="20"/>
      <c r="AAP50" s="20"/>
      <c r="AAQ50" s="20"/>
      <c r="AAR50" s="20"/>
      <c r="AAS50" s="20"/>
      <c r="AAT50" s="20"/>
      <c r="AAU50" s="20"/>
      <c r="AAV50" s="20"/>
      <c r="AAW50" s="20"/>
    </row>
    <row r="51" spans="1:725" ht="15" customHeight="1">
      <c r="A51" s="3">
        <v>79</v>
      </c>
      <c r="B51" s="4" t="s">
        <v>82</v>
      </c>
      <c r="C51" s="4" t="s">
        <v>5</v>
      </c>
      <c r="D51" s="8">
        <v>41293.427083333336</v>
      </c>
      <c r="E51" s="8">
        <v>41293.518750000003</v>
      </c>
      <c r="F51" s="8">
        <v>41293.524305555555</v>
      </c>
      <c r="G51" s="8">
        <v>41293.618055555555</v>
      </c>
      <c r="H51" s="8">
        <v>41293.620138888888</v>
      </c>
      <c r="I51" s="8">
        <v>41293.718055555553</v>
      </c>
      <c r="J51" s="8">
        <v>41293.73541666667</v>
      </c>
      <c r="K51" s="8">
        <v>41293.854166666664</v>
      </c>
      <c r="L51" s="8" t="s">
        <v>126</v>
      </c>
      <c r="M51" s="8" t="s">
        <v>126</v>
      </c>
      <c r="N51" s="8" t="s">
        <v>126</v>
      </c>
      <c r="O51" s="8" t="s">
        <v>126</v>
      </c>
      <c r="P51" s="8" t="s">
        <v>126</v>
      </c>
      <c r="Q51" s="8" t="s">
        <v>126</v>
      </c>
      <c r="R51" s="8" t="s">
        <v>126</v>
      </c>
      <c r="S51" s="26">
        <v>41293.854166666664</v>
      </c>
      <c r="T51" s="27">
        <f>S51-D51</f>
        <v>0.42708333332848269</v>
      </c>
      <c r="U51" s="28">
        <v>32</v>
      </c>
      <c r="V51" s="33" t="s">
        <v>126</v>
      </c>
      <c r="W51" s="28"/>
    </row>
    <row r="52" spans="1:725" ht="15" customHeight="1">
      <c r="A52" s="3">
        <v>9</v>
      </c>
      <c r="B52" s="4" t="s">
        <v>13</v>
      </c>
      <c r="C52" s="4" t="s">
        <v>5</v>
      </c>
      <c r="D52" s="8">
        <v>41293.427083333336</v>
      </c>
      <c r="E52" s="8">
        <v>41293.525000000001</v>
      </c>
      <c r="F52" s="8">
        <v>41293.525000000001</v>
      </c>
      <c r="G52" s="8">
        <v>41293.614583333336</v>
      </c>
      <c r="H52" s="8">
        <v>41293.626388888886</v>
      </c>
      <c r="I52" s="8">
        <v>41293.726388888892</v>
      </c>
      <c r="J52" s="8">
        <v>41293.731944444444</v>
      </c>
      <c r="K52" s="8">
        <v>41293.863194444442</v>
      </c>
      <c r="L52" s="8" t="s">
        <v>126</v>
      </c>
      <c r="M52" s="8" t="s">
        <v>126</v>
      </c>
      <c r="N52" s="8" t="s">
        <v>126</v>
      </c>
      <c r="O52" s="8" t="s">
        <v>126</v>
      </c>
      <c r="P52" s="8" t="s">
        <v>126</v>
      </c>
      <c r="Q52" s="8" t="s">
        <v>126</v>
      </c>
      <c r="R52" s="8" t="s">
        <v>126</v>
      </c>
      <c r="S52" s="9">
        <f>K52</f>
        <v>41293.863194444442</v>
      </c>
      <c r="T52" s="27">
        <f>S52-D52</f>
        <v>0.43611111110658385</v>
      </c>
      <c r="U52" s="28">
        <v>32</v>
      </c>
      <c r="V52" s="33" t="s">
        <v>126</v>
      </c>
      <c r="W52" s="28"/>
    </row>
    <row r="53" spans="1:725" ht="15" customHeight="1">
      <c r="A53" s="3">
        <v>31</v>
      </c>
      <c r="B53" s="4" t="s">
        <v>35</v>
      </c>
      <c r="C53" s="4" t="s">
        <v>5</v>
      </c>
      <c r="D53" s="8">
        <v>41293.427083333336</v>
      </c>
      <c r="E53" s="8">
        <v>41293.527777777781</v>
      </c>
      <c r="F53" s="8">
        <v>41293.532638888886</v>
      </c>
      <c r="G53" s="8">
        <v>41293.621527777781</v>
      </c>
      <c r="H53" s="8">
        <v>41293.636111111111</v>
      </c>
      <c r="I53" s="8">
        <v>41293.734722222223</v>
      </c>
      <c r="J53" s="8">
        <v>41293.739583333336</v>
      </c>
      <c r="K53" s="8">
        <v>41293.864583333336</v>
      </c>
      <c r="L53" s="8" t="s">
        <v>126</v>
      </c>
      <c r="M53" s="8" t="s">
        <v>126</v>
      </c>
      <c r="N53" s="8" t="s">
        <v>126</v>
      </c>
      <c r="O53" s="8" t="s">
        <v>126</v>
      </c>
      <c r="P53" s="8" t="s">
        <v>126</v>
      </c>
      <c r="Q53" s="8" t="s">
        <v>126</v>
      </c>
      <c r="R53" s="8" t="s">
        <v>126</v>
      </c>
      <c r="S53" s="9">
        <f>K53</f>
        <v>41293.864583333336</v>
      </c>
      <c r="T53" s="27">
        <f>S53-D53</f>
        <v>0.4375</v>
      </c>
      <c r="U53" s="28">
        <v>32</v>
      </c>
      <c r="V53" s="33" t="s">
        <v>126</v>
      </c>
      <c r="W53" s="28"/>
    </row>
    <row r="54" spans="1:725" ht="15" customHeight="1">
      <c r="A54" s="3">
        <v>6</v>
      </c>
      <c r="B54" s="4" t="s">
        <v>10</v>
      </c>
      <c r="C54" s="4" t="s">
        <v>5</v>
      </c>
      <c r="D54" s="8">
        <v>41293.427083333336</v>
      </c>
      <c r="E54" s="8">
        <v>41293.527777777781</v>
      </c>
      <c r="F54" s="8">
        <v>41293.532638888886</v>
      </c>
      <c r="G54" s="8">
        <v>41293.621527777781</v>
      </c>
      <c r="H54" s="8">
        <v>41293.636111111111</v>
      </c>
      <c r="I54" s="8">
        <v>41293.734722222223</v>
      </c>
      <c r="J54" s="8">
        <v>41293.739583333336</v>
      </c>
      <c r="K54" s="8">
        <v>41293.864583333336</v>
      </c>
      <c r="L54" s="8" t="s">
        <v>126</v>
      </c>
      <c r="M54" s="8" t="s">
        <v>126</v>
      </c>
      <c r="N54" s="8" t="s">
        <v>126</v>
      </c>
      <c r="O54" s="8" t="s">
        <v>126</v>
      </c>
      <c r="P54" s="8" t="s">
        <v>126</v>
      </c>
      <c r="Q54" s="8" t="s">
        <v>126</v>
      </c>
      <c r="R54" s="8" t="s">
        <v>126</v>
      </c>
      <c r="S54" s="9">
        <f>K54</f>
        <v>41293.864583333336</v>
      </c>
      <c r="T54" s="27">
        <f>S54-D54</f>
        <v>0.4375</v>
      </c>
      <c r="U54" s="28">
        <v>32</v>
      </c>
      <c r="V54" s="33" t="s">
        <v>126</v>
      </c>
      <c r="W54" s="28"/>
    </row>
    <row r="55" spans="1:725" s="15" customFormat="1" ht="15" customHeight="1">
      <c r="A55" s="3">
        <v>22</v>
      </c>
      <c r="B55" s="4" t="s">
        <v>26</v>
      </c>
      <c r="C55" s="4" t="s">
        <v>5</v>
      </c>
      <c r="D55" s="8">
        <v>41293.427083333336</v>
      </c>
      <c r="E55" s="8">
        <v>41293.515972222223</v>
      </c>
      <c r="F55" s="8">
        <v>41293.515972222223</v>
      </c>
      <c r="G55" s="8">
        <v>41293.618055555555</v>
      </c>
      <c r="H55" s="8">
        <v>41293.630555555559</v>
      </c>
      <c r="I55" s="8">
        <v>41293.726388888892</v>
      </c>
      <c r="J55" s="8">
        <v>41293.744444444441</v>
      </c>
      <c r="K55" s="8">
        <v>41293.868055555555</v>
      </c>
      <c r="L55" s="8" t="s">
        <v>126</v>
      </c>
      <c r="M55" s="8" t="s">
        <v>126</v>
      </c>
      <c r="N55" s="8" t="s">
        <v>126</v>
      </c>
      <c r="O55" s="8" t="s">
        <v>126</v>
      </c>
      <c r="P55" s="8" t="s">
        <v>126</v>
      </c>
      <c r="Q55" s="8" t="s">
        <v>126</v>
      </c>
      <c r="R55" s="8" t="s">
        <v>126</v>
      </c>
      <c r="S55" s="9">
        <f>K55</f>
        <v>41293.868055555555</v>
      </c>
      <c r="T55" s="27">
        <f>S55-D55</f>
        <v>0.44097222221898846</v>
      </c>
      <c r="U55" s="28">
        <v>32</v>
      </c>
      <c r="V55" s="33" t="s">
        <v>126</v>
      </c>
      <c r="W55" s="28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  <c r="SL55" s="20"/>
      <c r="SM55" s="20"/>
      <c r="SN55" s="20"/>
      <c r="SO55" s="20"/>
      <c r="SP55" s="20"/>
      <c r="SQ55" s="20"/>
      <c r="SR55" s="20"/>
      <c r="SS55" s="20"/>
      <c r="ST55" s="20"/>
      <c r="SU55" s="20"/>
      <c r="SV55" s="20"/>
      <c r="SW55" s="20"/>
      <c r="SX55" s="20"/>
      <c r="SY55" s="20"/>
      <c r="SZ55" s="20"/>
      <c r="TA55" s="20"/>
      <c r="TB55" s="20"/>
      <c r="TC55" s="20"/>
      <c r="TD55" s="20"/>
      <c r="TE55" s="20"/>
      <c r="TF55" s="20"/>
      <c r="TG55" s="20"/>
      <c r="TH55" s="20"/>
      <c r="TI55" s="20"/>
      <c r="TJ55" s="20"/>
      <c r="TK55" s="20"/>
      <c r="TL55" s="20"/>
      <c r="TM55" s="20"/>
      <c r="TN55" s="20"/>
      <c r="TO55" s="20"/>
      <c r="TP55" s="20"/>
      <c r="TQ55" s="20"/>
      <c r="TR55" s="20"/>
      <c r="TS55" s="20"/>
      <c r="TT55" s="20"/>
      <c r="TU55" s="20"/>
      <c r="TV55" s="20"/>
      <c r="TW55" s="20"/>
      <c r="TX55" s="20"/>
      <c r="TY55" s="20"/>
      <c r="TZ55" s="20"/>
      <c r="UA55" s="20"/>
      <c r="UB55" s="20"/>
      <c r="UC55" s="20"/>
      <c r="UD55" s="20"/>
      <c r="UE55" s="20"/>
      <c r="UF55" s="20"/>
      <c r="UG55" s="20"/>
      <c r="UH55" s="20"/>
      <c r="UI55" s="20"/>
      <c r="UJ55" s="20"/>
      <c r="UK55" s="20"/>
      <c r="UL55" s="20"/>
      <c r="UM55" s="20"/>
      <c r="UN55" s="20"/>
      <c r="UO55" s="20"/>
      <c r="UP55" s="20"/>
      <c r="UQ55" s="20"/>
      <c r="UR55" s="20"/>
      <c r="US55" s="20"/>
      <c r="UT55" s="20"/>
      <c r="UU55" s="20"/>
      <c r="UV55" s="20"/>
      <c r="UW55" s="20"/>
      <c r="UX55" s="20"/>
      <c r="UY55" s="20"/>
      <c r="UZ55" s="20"/>
      <c r="VA55" s="20"/>
      <c r="VB55" s="20"/>
      <c r="VC55" s="20"/>
      <c r="VD55" s="20"/>
      <c r="VE55" s="20"/>
      <c r="VF55" s="20"/>
      <c r="VG55" s="20"/>
      <c r="VH55" s="20"/>
      <c r="VI55" s="20"/>
      <c r="VJ55" s="20"/>
      <c r="VK55" s="20"/>
      <c r="VL55" s="20"/>
      <c r="VM55" s="20"/>
      <c r="VN55" s="20"/>
      <c r="VO55" s="20"/>
      <c r="VP55" s="20"/>
      <c r="VQ55" s="20"/>
      <c r="VR55" s="20"/>
      <c r="VS55" s="20"/>
      <c r="VT55" s="20"/>
      <c r="VU55" s="20"/>
      <c r="VV55" s="20"/>
      <c r="VW55" s="20"/>
      <c r="VX55" s="20"/>
      <c r="VY55" s="20"/>
      <c r="VZ55" s="20"/>
      <c r="WA55" s="20"/>
      <c r="WB55" s="20"/>
      <c r="WC55" s="20"/>
      <c r="WD55" s="20"/>
      <c r="WE55" s="20"/>
      <c r="WF55" s="20"/>
      <c r="WG55" s="20"/>
      <c r="WH55" s="20"/>
      <c r="WI55" s="20"/>
      <c r="WJ55" s="20"/>
      <c r="WK55" s="20"/>
      <c r="WL55" s="20"/>
      <c r="WM55" s="20"/>
      <c r="WN55" s="20"/>
      <c r="WO55" s="20"/>
      <c r="WP55" s="20"/>
      <c r="WQ55" s="20"/>
      <c r="WR55" s="20"/>
      <c r="WS55" s="20"/>
      <c r="WT55" s="20"/>
      <c r="WU55" s="20"/>
      <c r="WV55" s="20"/>
      <c r="WW55" s="20"/>
      <c r="WX55" s="20"/>
      <c r="WY55" s="20"/>
      <c r="WZ55" s="20"/>
      <c r="XA55" s="20"/>
      <c r="XB55" s="20"/>
      <c r="XC55" s="20"/>
      <c r="XD55" s="20"/>
      <c r="XE55" s="20"/>
      <c r="XF55" s="20"/>
      <c r="XG55" s="20"/>
      <c r="XH55" s="20"/>
      <c r="XI55" s="20"/>
      <c r="XJ55" s="20"/>
      <c r="XK55" s="20"/>
      <c r="XL55" s="20"/>
      <c r="XM55" s="20"/>
      <c r="XN55" s="20"/>
      <c r="XO55" s="20"/>
      <c r="XP55" s="20"/>
      <c r="XQ55" s="20"/>
      <c r="XR55" s="20"/>
      <c r="XS55" s="20"/>
      <c r="XT55" s="20"/>
      <c r="XU55" s="20"/>
      <c r="XV55" s="20"/>
      <c r="XW55" s="20"/>
      <c r="XX55" s="20"/>
      <c r="XY55" s="20"/>
      <c r="XZ55" s="20"/>
      <c r="YA55" s="20"/>
      <c r="YB55" s="20"/>
      <c r="YC55" s="20"/>
      <c r="YD55" s="20"/>
      <c r="YE55" s="20"/>
      <c r="YF55" s="20"/>
      <c r="YG55" s="20"/>
      <c r="YH55" s="20"/>
      <c r="YI55" s="20"/>
      <c r="YJ55" s="20"/>
      <c r="YK55" s="20"/>
      <c r="YL55" s="20"/>
      <c r="YM55" s="20"/>
      <c r="YN55" s="20"/>
      <c r="YO55" s="20"/>
      <c r="YP55" s="20"/>
      <c r="YQ55" s="20"/>
      <c r="YR55" s="20"/>
      <c r="YS55" s="20"/>
      <c r="YT55" s="20"/>
      <c r="YU55" s="20"/>
      <c r="YV55" s="20"/>
      <c r="YW55" s="20"/>
      <c r="YX55" s="20"/>
      <c r="YY55" s="20"/>
      <c r="YZ55" s="20"/>
      <c r="ZA55" s="20"/>
      <c r="ZB55" s="20"/>
      <c r="ZC55" s="20"/>
      <c r="ZD55" s="20"/>
      <c r="ZE55" s="20"/>
      <c r="ZF55" s="20"/>
      <c r="ZG55" s="20"/>
      <c r="ZH55" s="20"/>
      <c r="ZI55" s="20"/>
      <c r="ZJ55" s="20"/>
      <c r="ZK55" s="20"/>
      <c r="ZL55" s="20"/>
      <c r="ZM55" s="20"/>
      <c r="ZN55" s="20"/>
      <c r="ZO55" s="20"/>
      <c r="ZP55" s="20"/>
      <c r="ZQ55" s="20"/>
      <c r="ZR55" s="20"/>
      <c r="ZS55" s="20"/>
      <c r="ZT55" s="20"/>
      <c r="ZU55" s="20"/>
      <c r="ZV55" s="20"/>
      <c r="ZW55" s="20"/>
      <c r="ZX55" s="20"/>
      <c r="ZY55" s="20"/>
      <c r="ZZ55" s="20"/>
      <c r="AAA55" s="20"/>
      <c r="AAB55" s="20"/>
      <c r="AAC55" s="20"/>
      <c r="AAD55" s="20"/>
      <c r="AAE55" s="20"/>
      <c r="AAF55" s="20"/>
      <c r="AAG55" s="20"/>
      <c r="AAH55" s="20"/>
      <c r="AAI55" s="20"/>
      <c r="AAJ55" s="20"/>
      <c r="AAK55" s="20"/>
      <c r="AAL55" s="20"/>
      <c r="AAM55" s="20"/>
      <c r="AAN55" s="20"/>
      <c r="AAO55" s="20"/>
      <c r="AAP55" s="20"/>
      <c r="AAQ55" s="20"/>
      <c r="AAR55" s="20"/>
      <c r="AAS55" s="20"/>
      <c r="AAT55" s="20"/>
      <c r="AAU55" s="20"/>
      <c r="AAV55" s="20"/>
      <c r="AAW55" s="20"/>
    </row>
    <row r="56" spans="1:725" ht="15" customHeight="1">
      <c r="A56" s="3">
        <v>60</v>
      </c>
      <c r="B56" s="4" t="s">
        <v>63</v>
      </c>
      <c r="C56" s="4" t="s">
        <v>5</v>
      </c>
      <c r="D56" s="8">
        <v>41293.427083333336</v>
      </c>
      <c r="E56" s="8">
        <v>41293.531944444447</v>
      </c>
      <c r="F56" s="8">
        <v>41293.531944444447</v>
      </c>
      <c r="G56" s="8">
        <v>41293.628472222219</v>
      </c>
      <c r="H56" s="8">
        <v>41293.64166666667</v>
      </c>
      <c r="I56" s="8">
        <v>41293.745138888888</v>
      </c>
      <c r="J56" s="8">
        <v>41293.756944444445</v>
      </c>
      <c r="K56" s="8">
        <v>41293.88958333333</v>
      </c>
      <c r="L56" s="8" t="s">
        <v>126</v>
      </c>
      <c r="M56" s="8" t="s">
        <v>126</v>
      </c>
      <c r="N56" s="8" t="s">
        <v>126</v>
      </c>
      <c r="O56" s="8" t="s">
        <v>126</v>
      </c>
      <c r="P56" s="8" t="s">
        <v>126</v>
      </c>
      <c r="Q56" s="8" t="s">
        <v>126</v>
      </c>
      <c r="R56" s="8" t="s">
        <v>126</v>
      </c>
      <c r="S56" s="9">
        <f>K56</f>
        <v>41293.88958333333</v>
      </c>
      <c r="T56" s="27">
        <f>S56-D56</f>
        <v>0.46249999999417923</v>
      </c>
      <c r="U56" s="28">
        <v>32</v>
      </c>
      <c r="V56" s="33" t="s">
        <v>126</v>
      </c>
      <c r="W56" s="28"/>
    </row>
    <row r="57" spans="1:725" s="15" customFormat="1" ht="15" customHeight="1">
      <c r="A57" s="3">
        <v>44</v>
      </c>
      <c r="B57" s="4" t="s">
        <v>48</v>
      </c>
      <c r="C57" s="4" t="s">
        <v>5</v>
      </c>
      <c r="D57" s="8">
        <v>41293.427083333336</v>
      </c>
      <c r="E57" s="8">
        <v>41293.525000000001</v>
      </c>
      <c r="F57" s="8">
        <v>41293.526388888888</v>
      </c>
      <c r="G57" s="8">
        <v>41293.618750000001</v>
      </c>
      <c r="H57" s="8">
        <v>41293.622916666667</v>
      </c>
      <c r="I57" s="8">
        <v>41293.731249999997</v>
      </c>
      <c r="J57" s="8">
        <v>41293.739583333336</v>
      </c>
      <c r="K57" s="8">
        <v>41293.89166666667</v>
      </c>
      <c r="L57" s="8" t="s">
        <v>126</v>
      </c>
      <c r="M57" s="8" t="s">
        <v>126</v>
      </c>
      <c r="N57" s="8" t="s">
        <v>126</v>
      </c>
      <c r="O57" s="8" t="s">
        <v>126</v>
      </c>
      <c r="P57" s="8" t="s">
        <v>126</v>
      </c>
      <c r="Q57" s="8" t="s">
        <v>126</v>
      </c>
      <c r="R57" s="8" t="s">
        <v>126</v>
      </c>
      <c r="S57" s="9">
        <f>K57</f>
        <v>41293.89166666667</v>
      </c>
      <c r="T57" s="27">
        <f>S57-D57</f>
        <v>0.46458333333430346</v>
      </c>
      <c r="U57" s="28">
        <v>32</v>
      </c>
      <c r="V57" s="33" t="s">
        <v>126</v>
      </c>
      <c r="W57" s="28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  <c r="SL57" s="20"/>
      <c r="SM57" s="20"/>
      <c r="SN57" s="20"/>
      <c r="SO57" s="20"/>
      <c r="SP57" s="20"/>
      <c r="SQ57" s="20"/>
      <c r="SR57" s="20"/>
      <c r="SS57" s="20"/>
      <c r="ST57" s="20"/>
      <c r="SU57" s="20"/>
      <c r="SV57" s="20"/>
      <c r="SW57" s="20"/>
      <c r="SX57" s="20"/>
      <c r="SY57" s="20"/>
      <c r="SZ57" s="20"/>
      <c r="TA57" s="20"/>
      <c r="TB57" s="20"/>
      <c r="TC57" s="20"/>
      <c r="TD57" s="20"/>
      <c r="TE57" s="20"/>
      <c r="TF57" s="20"/>
      <c r="TG57" s="20"/>
      <c r="TH57" s="20"/>
      <c r="TI57" s="20"/>
      <c r="TJ57" s="20"/>
      <c r="TK57" s="20"/>
      <c r="TL57" s="20"/>
      <c r="TM57" s="20"/>
      <c r="TN57" s="20"/>
      <c r="TO57" s="20"/>
      <c r="TP57" s="20"/>
      <c r="TQ57" s="20"/>
      <c r="TR57" s="20"/>
      <c r="TS57" s="20"/>
      <c r="TT57" s="20"/>
      <c r="TU57" s="20"/>
      <c r="TV57" s="20"/>
      <c r="TW57" s="20"/>
      <c r="TX57" s="20"/>
      <c r="TY57" s="20"/>
      <c r="TZ57" s="20"/>
      <c r="UA57" s="20"/>
      <c r="UB57" s="20"/>
      <c r="UC57" s="20"/>
      <c r="UD57" s="20"/>
      <c r="UE57" s="20"/>
      <c r="UF57" s="20"/>
      <c r="UG57" s="20"/>
      <c r="UH57" s="20"/>
      <c r="UI57" s="20"/>
      <c r="UJ57" s="20"/>
      <c r="UK57" s="20"/>
      <c r="UL57" s="20"/>
      <c r="UM57" s="20"/>
      <c r="UN57" s="20"/>
      <c r="UO57" s="20"/>
      <c r="UP57" s="20"/>
      <c r="UQ57" s="20"/>
      <c r="UR57" s="20"/>
      <c r="US57" s="20"/>
      <c r="UT57" s="20"/>
      <c r="UU57" s="20"/>
      <c r="UV57" s="20"/>
      <c r="UW57" s="20"/>
      <c r="UX57" s="20"/>
      <c r="UY57" s="20"/>
      <c r="UZ57" s="20"/>
      <c r="VA57" s="20"/>
      <c r="VB57" s="20"/>
      <c r="VC57" s="20"/>
      <c r="VD57" s="20"/>
      <c r="VE57" s="20"/>
      <c r="VF57" s="20"/>
      <c r="VG57" s="20"/>
      <c r="VH57" s="20"/>
      <c r="VI57" s="20"/>
      <c r="VJ57" s="20"/>
      <c r="VK57" s="20"/>
      <c r="VL57" s="20"/>
      <c r="VM57" s="20"/>
      <c r="VN57" s="20"/>
      <c r="VO57" s="20"/>
      <c r="VP57" s="20"/>
      <c r="VQ57" s="20"/>
      <c r="VR57" s="20"/>
      <c r="VS57" s="20"/>
      <c r="VT57" s="20"/>
      <c r="VU57" s="20"/>
      <c r="VV57" s="20"/>
      <c r="VW57" s="20"/>
      <c r="VX57" s="20"/>
      <c r="VY57" s="20"/>
      <c r="VZ57" s="20"/>
      <c r="WA57" s="20"/>
      <c r="WB57" s="20"/>
      <c r="WC57" s="20"/>
      <c r="WD57" s="20"/>
      <c r="WE57" s="20"/>
      <c r="WF57" s="20"/>
      <c r="WG57" s="20"/>
      <c r="WH57" s="20"/>
      <c r="WI57" s="20"/>
      <c r="WJ57" s="20"/>
      <c r="WK57" s="20"/>
      <c r="WL57" s="20"/>
      <c r="WM57" s="20"/>
      <c r="WN57" s="20"/>
      <c r="WO57" s="20"/>
      <c r="WP57" s="20"/>
      <c r="WQ57" s="20"/>
      <c r="WR57" s="20"/>
      <c r="WS57" s="20"/>
      <c r="WT57" s="20"/>
      <c r="WU57" s="20"/>
      <c r="WV57" s="20"/>
      <c r="WW57" s="20"/>
      <c r="WX57" s="20"/>
      <c r="WY57" s="20"/>
      <c r="WZ57" s="20"/>
      <c r="XA57" s="20"/>
      <c r="XB57" s="20"/>
      <c r="XC57" s="20"/>
      <c r="XD57" s="20"/>
      <c r="XE57" s="20"/>
      <c r="XF57" s="20"/>
      <c r="XG57" s="20"/>
      <c r="XH57" s="20"/>
      <c r="XI57" s="20"/>
      <c r="XJ57" s="20"/>
      <c r="XK57" s="20"/>
      <c r="XL57" s="20"/>
      <c r="XM57" s="20"/>
      <c r="XN57" s="20"/>
      <c r="XO57" s="20"/>
      <c r="XP57" s="20"/>
      <c r="XQ57" s="20"/>
      <c r="XR57" s="20"/>
      <c r="XS57" s="20"/>
      <c r="XT57" s="20"/>
      <c r="XU57" s="20"/>
      <c r="XV57" s="20"/>
      <c r="XW57" s="20"/>
      <c r="XX57" s="20"/>
      <c r="XY57" s="20"/>
      <c r="XZ57" s="20"/>
      <c r="YA57" s="20"/>
      <c r="YB57" s="20"/>
      <c r="YC57" s="20"/>
      <c r="YD57" s="20"/>
      <c r="YE57" s="20"/>
      <c r="YF57" s="20"/>
      <c r="YG57" s="20"/>
      <c r="YH57" s="20"/>
      <c r="YI57" s="20"/>
      <c r="YJ57" s="20"/>
      <c r="YK57" s="20"/>
      <c r="YL57" s="20"/>
      <c r="YM57" s="20"/>
      <c r="YN57" s="20"/>
      <c r="YO57" s="20"/>
      <c r="YP57" s="20"/>
      <c r="YQ57" s="20"/>
      <c r="YR57" s="20"/>
      <c r="YS57" s="20"/>
      <c r="YT57" s="20"/>
      <c r="YU57" s="20"/>
      <c r="YV57" s="20"/>
      <c r="YW57" s="20"/>
      <c r="YX57" s="20"/>
      <c r="YY57" s="20"/>
      <c r="YZ57" s="20"/>
      <c r="ZA57" s="20"/>
      <c r="ZB57" s="20"/>
      <c r="ZC57" s="20"/>
      <c r="ZD57" s="20"/>
      <c r="ZE57" s="20"/>
      <c r="ZF57" s="20"/>
      <c r="ZG57" s="20"/>
      <c r="ZH57" s="20"/>
      <c r="ZI57" s="20"/>
      <c r="ZJ57" s="20"/>
      <c r="ZK57" s="20"/>
      <c r="ZL57" s="20"/>
      <c r="ZM57" s="20"/>
      <c r="ZN57" s="20"/>
      <c r="ZO57" s="20"/>
      <c r="ZP57" s="20"/>
      <c r="ZQ57" s="20"/>
      <c r="ZR57" s="20"/>
      <c r="ZS57" s="20"/>
      <c r="ZT57" s="20"/>
      <c r="ZU57" s="20"/>
      <c r="ZV57" s="20"/>
      <c r="ZW57" s="20"/>
      <c r="ZX57" s="20"/>
      <c r="ZY57" s="20"/>
      <c r="ZZ57" s="20"/>
      <c r="AAA57" s="20"/>
      <c r="AAB57" s="20"/>
      <c r="AAC57" s="20"/>
      <c r="AAD57" s="20"/>
      <c r="AAE57" s="20"/>
      <c r="AAF57" s="20"/>
      <c r="AAG57" s="20"/>
      <c r="AAH57" s="20"/>
      <c r="AAI57" s="20"/>
      <c r="AAJ57" s="20"/>
      <c r="AAK57" s="20"/>
      <c r="AAL57" s="20"/>
      <c r="AAM57" s="20"/>
      <c r="AAN57" s="20"/>
      <c r="AAO57" s="20"/>
      <c r="AAP57" s="20"/>
      <c r="AAQ57" s="20"/>
      <c r="AAR57" s="20"/>
      <c r="AAS57" s="20"/>
      <c r="AAT57" s="20"/>
      <c r="AAU57" s="20"/>
      <c r="AAV57" s="20"/>
      <c r="AAW57" s="20"/>
    </row>
    <row r="58" spans="1:725" ht="15" customHeight="1">
      <c r="A58" s="3">
        <v>12</v>
      </c>
      <c r="B58" s="4" t="s">
        <v>16</v>
      </c>
      <c r="C58" s="4" t="s">
        <v>5</v>
      </c>
      <c r="D58" s="8">
        <v>41293.427083333336</v>
      </c>
      <c r="E58" s="8">
        <v>41293.529861111114</v>
      </c>
      <c r="F58" s="8">
        <v>41293.532638888886</v>
      </c>
      <c r="G58" s="8">
        <v>41293.625694444447</v>
      </c>
      <c r="H58" s="8">
        <v>41293.632638888892</v>
      </c>
      <c r="I58" s="8">
        <v>41293.73541666667</v>
      </c>
      <c r="J58" s="8">
        <v>41293.75277777778</v>
      </c>
      <c r="K58" s="8">
        <v>41293.895138888889</v>
      </c>
      <c r="L58" s="8" t="s">
        <v>126</v>
      </c>
      <c r="M58" s="8" t="s">
        <v>126</v>
      </c>
      <c r="N58" s="8" t="s">
        <v>126</v>
      </c>
      <c r="O58" s="8" t="s">
        <v>126</v>
      </c>
      <c r="P58" s="8" t="s">
        <v>126</v>
      </c>
      <c r="Q58" s="8" t="s">
        <v>126</v>
      </c>
      <c r="R58" s="8" t="s">
        <v>126</v>
      </c>
      <c r="S58" s="9">
        <f>K58</f>
        <v>41293.895138888889</v>
      </c>
      <c r="T58" s="27">
        <f>S58-D58</f>
        <v>0.46805555555329192</v>
      </c>
      <c r="U58" s="28">
        <v>32</v>
      </c>
      <c r="V58" s="33" t="s">
        <v>126</v>
      </c>
      <c r="W58" s="28"/>
    </row>
    <row r="59" spans="1:725" s="15" customFormat="1" ht="15" customHeight="1">
      <c r="A59" s="3">
        <v>42</v>
      </c>
      <c r="B59" s="4" t="s">
        <v>46</v>
      </c>
      <c r="C59" s="4" t="s">
        <v>5</v>
      </c>
      <c r="D59" s="8">
        <v>41293.427083333336</v>
      </c>
      <c r="E59" s="8">
        <v>41293.538194444445</v>
      </c>
      <c r="F59" s="8">
        <v>41293.543055555558</v>
      </c>
      <c r="G59" s="8">
        <v>41293.636111111111</v>
      </c>
      <c r="H59" s="8">
        <v>41293.649305555555</v>
      </c>
      <c r="I59" s="8">
        <v>41293.753472222219</v>
      </c>
      <c r="J59" s="8">
        <v>41293.763194444444</v>
      </c>
      <c r="K59" s="8">
        <v>41293.90625</v>
      </c>
      <c r="L59" s="8" t="s">
        <v>126</v>
      </c>
      <c r="M59" s="8" t="s">
        <v>126</v>
      </c>
      <c r="N59" s="8" t="s">
        <v>126</v>
      </c>
      <c r="O59" s="8" t="s">
        <v>126</v>
      </c>
      <c r="P59" s="8" t="s">
        <v>126</v>
      </c>
      <c r="Q59" s="8" t="s">
        <v>126</v>
      </c>
      <c r="R59" s="8" t="s">
        <v>126</v>
      </c>
      <c r="S59" s="9">
        <f>K59</f>
        <v>41293.90625</v>
      </c>
      <c r="T59" s="27">
        <f>S59-D59</f>
        <v>0.47916666666424135</v>
      </c>
      <c r="U59" s="28">
        <v>32</v>
      </c>
      <c r="V59" s="33" t="s">
        <v>126</v>
      </c>
      <c r="W59" s="28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/>
      <c r="TH59" s="20"/>
      <c r="TI59" s="20"/>
      <c r="TJ59" s="20"/>
      <c r="TK59" s="20"/>
      <c r="TL59" s="20"/>
      <c r="TM59" s="20"/>
      <c r="TN59" s="20"/>
      <c r="TO59" s="20"/>
      <c r="TP59" s="20"/>
      <c r="TQ59" s="20"/>
      <c r="TR59" s="20"/>
      <c r="TS59" s="20"/>
      <c r="TT59" s="20"/>
      <c r="TU59" s="20"/>
      <c r="TV59" s="20"/>
      <c r="TW59" s="20"/>
      <c r="TX59" s="20"/>
      <c r="TY59" s="20"/>
      <c r="TZ59" s="20"/>
      <c r="UA59" s="20"/>
      <c r="UB59" s="20"/>
      <c r="UC59" s="20"/>
      <c r="UD59" s="20"/>
      <c r="UE59" s="20"/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/>
      <c r="VF59" s="20"/>
      <c r="VG59" s="20"/>
      <c r="VH59" s="20"/>
      <c r="VI59" s="20"/>
      <c r="VJ59" s="20"/>
      <c r="VK59" s="20"/>
      <c r="VL59" s="20"/>
      <c r="VM59" s="20"/>
      <c r="VN59" s="20"/>
      <c r="VO59" s="20"/>
      <c r="VP59" s="20"/>
      <c r="VQ59" s="20"/>
      <c r="VR59" s="20"/>
      <c r="VS59" s="20"/>
      <c r="VT59" s="20"/>
      <c r="VU59" s="20"/>
      <c r="VV59" s="20"/>
      <c r="VW59" s="20"/>
      <c r="VX59" s="20"/>
      <c r="VY59" s="20"/>
      <c r="VZ59" s="20"/>
      <c r="WA59" s="20"/>
      <c r="WB59" s="20"/>
      <c r="WC59" s="20"/>
      <c r="WD59" s="20"/>
      <c r="WE59" s="20"/>
      <c r="WF59" s="20"/>
      <c r="WG59" s="20"/>
      <c r="WH59" s="20"/>
      <c r="WI59" s="20"/>
      <c r="WJ59" s="20"/>
      <c r="WK59" s="20"/>
      <c r="WL59" s="20"/>
      <c r="WM59" s="20"/>
      <c r="WN59" s="20"/>
      <c r="WO59" s="20"/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0"/>
      <c r="XQ59" s="20"/>
      <c r="XR59" s="20"/>
      <c r="XS59" s="20"/>
      <c r="XT59" s="20"/>
      <c r="XU59" s="20"/>
      <c r="XV59" s="20"/>
      <c r="XW59" s="20"/>
      <c r="XX59" s="20"/>
      <c r="XY59" s="20"/>
      <c r="XZ59" s="20"/>
      <c r="YA59" s="20"/>
      <c r="YB59" s="20"/>
      <c r="YC59" s="20"/>
      <c r="YD59" s="20"/>
      <c r="YE59" s="20"/>
      <c r="YF59" s="20"/>
      <c r="YG59" s="20"/>
      <c r="YH59" s="20"/>
      <c r="YI59" s="20"/>
      <c r="YJ59" s="20"/>
      <c r="YK59" s="20"/>
      <c r="YL59" s="20"/>
      <c r="YM59" s="20"/>
      <c r="YN59" s="20"/>
      <c r="YO59" s="20"/>
      <c r="YP59" s="20"/>
      <c r="YQ59" s="20"/>
      <c r="YR59" s="20"/>
      <c r="YS59" s="20"/>
      <c r="YT59" s="20"/>
      <c r="YU59" s="20"/>
      <c r="YV59" s="20"/>
      <c r="YW59" s="20"/>
      <c r="YX59" s="20"/>
      <c r="YY59" s="20"/>
      <c r="YZ59" s="20"/>
      <c r="ZA59" s="20"/>
      <c r="ZB59" s="20"/>
      <c r="ZC59" s="20"/>
      <c r="ZD59" s="20"/>
      <c r="ZE59" s="20"/>
      <c r="ZF59" s="20"/>
      <c r="ZG59" s="20"/>
      <c r="ZH59" s="20"/>
      <c r="ZI59" s="20"/>
      <c r="ZJ59" s="20"/>
      <c r="ZK59" s="20"/>
      <c r="ZL59" s="20"/>
      <c r="ZM59" s="20"/>
      <c r="ZN59" s="20"/>
      <c r="ZO59" s="20"/>
      <c r="ZP59" s="20"/>
      <c r="ZQ59" s="20"/>
      <c r="ZR59" s="20"/>
      <c r="ZS59" s="20"/>
      <c r="ZT59" s="20"/>
      <c r="ZU59" s="20"/>
      <c r="ZV59" s="20"/>
      <c r="ZW59" s="20"/>
      <c r="ZX59" s="20"/>
      <c r="ZY59" s="20"/>
      <c r="ZZ59" s="20"/>
      <c r="AAA59" s="20"/>
      <c r="AAB59" s="20"/>
      <c r="AAC59" s="20"/>
      <c r="AAD59" s="20"/>
      <c r="AAE59" s="20"/>
      <c r="AAF59" s="20"/>
      <c r="AAG59" s="20"/>
      <c r="AAH59" s="20"/>
      <c r="AAI59" s="20"/>
      <c r="AAJ59" s="20"/>
      <c r="AAK59" s="20"/>
      <c r="AAL59" s="20"/>
      <c r="AAM59" s="20"/>
      <c r="AAN59" s="20"/>
      <c r="AAO59" s="20"/>
      <c r="AAP59" s="20"/>
      <c r="AAQ59" s="20"/>
      <c r="AAR59" s="20"/>
      <c r="AAS59" s="20"/>
      <c r="AAT59" s="20"/>
      <c r="AAU59" s="20"/>
      <c r="AAV59" s="20"/>
      <c r="AAW59" s="20"/>
    </row>
    <row r="60" spans="1:725" ht="15" customHeight="1">
      <c r="A60" s="3">
        <v>64</v>
      </c>
      <c r="B60" s="4" t="s">
        <v>67</v>
      </c>
      <c r="C60" s="4" t="s">
        <v>5</v>
      </c>
      <c r="D60" s="8">
        <v>41293.427083333336</v>
      </c>
      <c r="E60" s="8">
        <v>41293.533333333333</v>
      </c>
      <c r="F60" s="8">
        <v>41293.542361111111</v>
      </c>
      <c r="G60" s="8">
        <v>41293.647916666669</v>
      </c>
      <c r="H60" s="8">
        <v>41293.655555555553</v>
      </c>
      <c r="I60" s="8">
        <v>41293.765277777777</v>
      </c>
      <c r="J60" s="8">
        <v>41293.772222222222</v>
      </c>
      <c r="K60" s="8">
        <v>41293.910416666666</v>
      </c>
      <c r="L60" s="8" t="s">
        <v>126</v>
      </c>
      <c r="M60" s="8" t="s">
        <v>126</v>
      </c>
      <c r="N60" s="8" t="s">
        <v>126</v>
      </c>
      <c r="O60" s="8" t="s">
        <v>126</v>
      </c>
      <c r="P60" s="8" t="s">
        <v>126</v>
      </c>
      <c r="Q60" s="8" t="s">
        <v>126</v>
      </c>
      <c r="R60" s="8" t="s">
        <v>126</v>
      </c>
      <c r="S60" s="9">
        <f>K60</f>
        <v>41293.910416666666</v>
      </c>
      <c r="T60" s="27">
        <f>S60-D60</f>
        <v>0.48333333332993789</v>
      </c>
      <c r="U60" s="28">
        <v>32</v>
      </c>
      <c r="V60" s="33" t="s">
        <v>126</v>
      </c>
      <c r="W60" s="28"/>
    </row>
    <row r="61" spans="1:725" ht="15" customHeight="1">
      <c r="A61" s="3">
        <v>63</v>
      </c>
      <c r="B61" s="4" t="s">
        <v>66</v>
      </c>
      <c r="C61" s="4" t="s">
        <v>5</v>
      </c>
      <c r="D61" s="8">
        <v>41293.427083333336</v>
      </c>
      <c r="E61" s="8">
        <v>41293.533333333333</v>
      </c>
      <c r="F61" s="8">
        <v>41293.542361111111</v>
      </c>
      <c r="G61" s="8">
        <v>41293.647916666669</v>
      </c>
      <c r="H61" s="8">
        <v>41293.656944444447</v>
      </c>
      <c r="I61" s="8">
        <v>41293.765277777777</v>
      </c>
      <c r="J61" s="8">
        <v>41293.772222222222</v>
      </c>
      <c r="K61" s="8">
        <v>41293.910416666666</v>
      </c>
      <c r="L61" s="8" t="s">
        <v>126</v>
      </c>
      <c r="M61" s="8" t="s">
        <v>126</v>
      </c>
      <c r="N61" s="8" t="s">
        <v>126</v>
      </c>
      <c r="O61" s="8" t="s">
        <v>126</v>
      </c>
      <c r="P61" s="8" t="s">
        <v>126</v>
      </c>
      <c r="Q61" s="8" t="s">
        <v>126</v>
      </c>
      <c r="R61" s="8" t="s">
        <v>126</v>
      </c>
      <c r="S61" s="9">
        <f>K61</f>
        <v>41293.910416666666</v>
      </c>
      <c r="T61" s="27">
        <f>S61-D61</f>
        <v>0.48333333332993789</v>
      </c>
      <c r="U61" s="28">
        <v>32</v>
      </c>
      <c r="V61" s="33" t="s">
        <v>126</v>
      </c>
      <c r="W61" s="28"/>
    </row>
    <row r="62" spans="1:725" s="15" customFormat="1" ht="15" customHeight="1">
      <c r="A62" s="3">
        <v>50</v>
      </c>
      <c r="B62" s="4" t="s">
        <v>54</v>
      </c>
      <c r="C62" s="4" t="s">
        <v>5</v>
      </c>
      <c r="D62" s="8">
        <v>41293.427083333336</v>
      </c>
      <c r="E62" s="8">
        <v>41293.533333333333</v>
      </c>
      <c r="F62" s="8">
        <v>41293.542361111111</v>
      </c>
      <c r="G62" s="31">
        <v>41293.648611111108</v>
      </c>
      <c r="H62" s="31">
        <v>41293.65625</v>
      </c>
      <c r="I62" s="8">
        <v>41293.765277777777</v>
      </c>
      <c r="J62" s="8">
        <v>41293.772222222222</v>
      </c>
      <c r="K62" s="8">
        <v>41293.910416666666</v>
      </c>
      <c r="L62" s="8" t="s">
        <v>126</v>
      </c>
      <c r="M62" s="8" t="s">
        <v>126</v>
      </c>
      <c r="N62" s="8" t="s">
        <v>126</v>
      </c>
      <c r="O62" s="8" t="s">
        <v>126</v>
      </c>
      <c r="P62" s="8" t="s">
        <v>126</v>
      </c>
      <c r="Q62" s="8" t="s">
        <v>126</v>
      </c>
      <c r="R62" s="8" t="s">
        <v>126</v>
      </c>
      <c r="S62" s="9">
        <f>K62</f>
        <v>41293.910416666666</v>
      </c>
      <c r="T62" s="27">
        <f>S62-D62</f>
        <v>0.48333333332993789</v>
      </c>
      <c r="U62" s="28">
        <v>32</v>
      </c>
      <c r="V62" s="33" t="s">
        <v>126</v>
      </c>
      <c r="W62" s="28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  <c r="SL62" s="20"/>
      <c r="SM62" s="20"/>
      <c r="SN62" s="20"/>
      <c r="SO62" s="20"/>
      <c r="SP62" s="20"/>
      <c r="SQ62" s="20"/>
      <c r="SR62" s="20"/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/>
      <c r="TH62" s="20"/>
      <c r="TI62" s="20"/>
      <c r="TJ62" s="20"/>
      <c r="TK62" s="20"/>
      <c r="TL62" s="20"/>
      <c r="TM62" s="20"/>
      <c r="TN62" s="20"/>
      <c r="TO62" s="20"/>
      <c r="TP62" s="20"/>
      <c r="TQ62" s="20"/>
      <c r="TR62" s="20"/>
      <c r="TS62" s="20"/>
      <c r="TT62" s="20"/>
      <c r="TU62" s="20"/>
      <c r="TV62" s="20"/>
      <c r="TW62" s="20"/>
      <c r="TX62" s="20"/>
      <c r="TY62" s="20"/>
      <c r="TZ62" s="20"/>
      <c r="UA62" s="20"/>
      <c r="UB62" s="20"/>
      <c r="UC62" s="20"/>
      <c r="UD62" s="20"/>
      <c r="UE62" s="20"/>
      <c r="UF62" s="20"/>
      <c r="UG62" s="20"/>
      <c r="UH62" s="20"/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VE62" s="20"/>
      <c r="VF62" s="20"/>
      <c r="VG62" s="20"/>
      <c r="VH62" s="20"/>
      <c r="VI62" s="20"/>
      <c r="VJ62" s="20"/>
      <c r="VK62" s="20"/>
      <c r="VL62" s="20"/>
      <c r="VM62" s="20"/>
      <c r="VN62" s="20"/>
      <c r="VO62" s="20"/>
      <c r="VP62" s="20"/>
      <c r="VQ62" s="20"/>
      <c r="VR62" s="20"/>
      <c r="VS62" s="20"/>
      <c r="VT62" s="20"/>
      <c r="VU62" s="20"/>
      <c r="VV62" s="20"/>
      <c r="VW62" s="20"/>
      <c r="VX62" s="20"/>
      <c r="VY62" s="20"/>
      <c r="VZ62" s="20"/>
      <c r="WA62" s="20"/>
      <c r="WB62" s="20"/>
      <c r="WC62" s="20"/>
      <c r="WD62" s="20"/>
      <c r="WE62" s="20"/>
      <c r="WF62" s="20"/>
      <c r="WG62" s="20"/>
      <c r="WH62" s="20"/>
      <c r="WI62" s="20"/>
      <c r="WJ62" s="20"/>
      <c r="WK62" s="20"/>
      <c r="WL62" s="20"/>
      <c r="WM62" s="20"/>
      <c r="WN62" s="20"/>
      <c r="WO62" s="20"/>
      <c r="WP62" s="20"/>
      <c r="WQ62" s="20"/>
      <c r="WR62" s="20"/>
      <c r="WS62" s="20"/>
      <c r="WT62" s="20"/>
      <c r="WU62" s="20"/>
      <c r="WV62" s="20"/>
      <c r="WW62" s="20"/>
      <c r="WX62" s="20"/>
      <c r="WY62" s="20"/>
      <c r="WZ62" s="20"/>
      <c r="XA62" s="20"/>
      <c r="XB62" s="20"/>
      <c r="XC62" s="20"/>
      <c r="XD62" s="20"/>
      <c r="XE62" s="20"/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0"/>
      <c r="XQ62" s="20"/>
      <c r="XR62" s="20"/>
      <c r="XS62" s="20"/>
      <c r="XT62" s="20"/>
      <c r="XU62" s="20"/>
      <c r="XV62" s="20"/>
      <c r="XW62" s="20"/>
      <c r="XX62" s="20"/>
      <c r="XY62" s="20"/>
      <c r="XZ62" s="20"/>
      <c r="YA62" s="20"/>
      <c r="YB62" s="20"/>
      <c r="YC62" s="20"/>
      <c r="YD62" s="20"/>
      <c r="YE62" s="20"/>
      <c r="YF62" s="20"/>
      <c r="YG62" s="20"/>
      <c r="YH62" s="20"/>
      <c r="YI62" s="20"/>
      <c r="YJ62" s="20"/>
      <c r="YK62" s="20"/>
      <c r="YL62" s="20"/>
      <c r="YM62" s="20"/>
      <c r="YN62" s="20"/>
      <c r="YO62" s="20"/>
      <c r="YP62" s="20"/>
      <c r="YQ62" s="20"/>
      <c r="YR62" s="20"/>
      <c r="YS62" s="20"/>
      <c r="YT62" s="20"/>
      <c r="YU62" s="20"/>
      <c r="YV62" s="20"/>
      <c r="YW62" s="20"/>
      <c r="YX62" s="20"/>
      <c r="YY62" s="20"/>
      <c r="YZ62" s="20"/>
      <c r="ZA62" s="20"/>
      <c r="ZB62" s="20"/>
      <c r="ZC62" s="20"/>
      <c r="ZD62" s="20"/>
      <c r="ZE62" s="20"/>
      <c r="ZF62" s="20"/>
      <c r="ZG62" s="20"/>
      <c r="ZH62" s="20"/>
      <c r="ZI62" s="20"/>
      <c r="ZJ62" s="20"/>
      <c r="ZK62" s="20"/>
      <c r="ZL62" s="20"/>
      <c r="ZM62" s="20"/>
      <c r="ZN62" s="20"/>
      <c r="ZO62" s="20"/>
      <c r="ZP62" s="20"/>
      <c r="ZQ62" s="20"/>
      <c r="ZR62" s="20"/>
      <c r="ZS62" s="20"/>
      <c r="ZT62" s="20"/>
      <c r="ZU62" s="20"/>
      <c r="ZV62" s="20"/>
      <c r="ZW62" s="20"/>
      <c r="ZX62" s="20"/>
      <c r="ZY62" s="20"/>
      <c r="ZZ62" s="20"/>
      <c r="AAA62" s="20"/>
      <c r="AAB62" s="20"/>
      <c r="AAC62" s="20"/>
      <c r="AAD62" s="20"/>
      <c r="AAE62" s="20"/>
      <c r="AAF62" s="20"/>
      <c r="AAG62" s="20"/>
      <c r="AAH62" s="20"/>
      <c r="AAI62" s="20"/>
      <c r="AAJ62" s="20"/>
      <c r="AAK62" s="20"/>
      <c r="AAL62" s="20"/>
      <c r="AAM62" s="20"/>
      <c r="AAN62" s="20"/>
      <c r="AAO62" s="20"/>
      <c r="AAP62" s="20"/>
      <c r="AAQ62" s="20"/>
      <c r="AAR62" s="20"/>
      <c r="AAS62" s="20"/>
      <c r="AAT62" s="20"/>
      <c r="AAU62" s="20"/>
      <c r="AAV62" s="20"/>
      <c r="AAW62" s="20"/>
    </row>
    <row r="63" spans="1:725" ht="15" customHeight="1">
      <c r="A63" s="3">
        <v>38</v>
      </c>
      <c r="B63" s="4" t="s">
        <v>42</v>
      </c>
      <c r="C63" s="4" t="s">
        <v>5</v>
      </c>
      <c r="D63" s="8">
        <v>41293.427083333336</v>
      </c>
      <c r="E63" s="8">
        <v>41293.533333333333</v>
      </c>
      <c r="F63" s="8">
        <v>41293.542361111111</v>
      </c>
      <c r="G63" s="8">
        <v>41293.648611111108</v>
      </c>
      <c r="H63" s="8">
        <v>41293.655555555553</v>
      </c>
      <c r="I63" s="8">
        <v>41293.765277777777</v>
      </c>
      <c r="J63" s="8">
        <v>41293.772222222222</v>
      </c>
      <c r="K63" s="8">
        <v>41293.910416666666</v>
      </c>
      <c r="L63" s="8" t="s">
        <v>126</v>
      </c>
      <c r="M63" s="8" t="s">
        <v>126</v>
      </c>
      <c r="N63" s="8" t="s">
        <v>126</v>
      </c>
      <c r="O63" s="8" t="s">
        <v>126</v>
      </c>
      <c r="P63" s="8" t="s">
        <v>126</v>
      </c>
      <c r="Q63" s="8" t="s">
        <v>126</v>
      </c>
      <c r="R63" s="8" t="s">
        <v>126</v>
      </c>
      <c r="S63" s="9">
        <f>K63</f>
        <v>41293.910416666666</v>
      </c>
      <c r="T63" s="27">
        <f>S63-D63</f>
        <v>0.48333333332993789</v>
      </c>
      <c r="U63" s="28">
        <v>32</v>
      </c>
      <c r="V63" s="33" t="s">
        <v>126</v>
      </c>
      <c r="W63" s="28"/>
    </row>
    <row r="64" spans="1:725" ht="15" customHeight="1">
      <c r="A64" s="3">
        <v>16</v>
      </c>
      <c r="B64" s="4" t="s">
        <v>20</v>
      </c>
      <c r="C64" s="4" t="s">
        <v>5</v>
      </c>
      <c r="D64" s="8">
        <v>41293.427083333336</v>
      </c>
      <c r="E64" s="8">
        <v>41293.525000000001</v>
      </c>
      <c r="F64" s="8">
        <v>41293.536111111112</v>
      </c>
      <c r="G64" s="8">
        <v>41293.625</v>
      </c>
      <c r="H64" s="8">
        <v>41293.63958333333</v>
      </c>
      <c r="I64" s="8">
        <v>41293.753472222219</v>
      </c>
      <c r="J64" s="8">
        <v>41293.78402777778</v>
      </c>
      <c r="K64" s="8">
        <v>41293.920138888891</v>
      </c>
      <c r="L64" s="8" t="s">
        <v>126</v>
      </c>
      <c r="M64" s="8" t="s">
        <v>126</v>
      </c>
      <c r="N64" s="8" t="s">
        <v>126</v>
      </c>
      <c r="O64" s="8" t="s">
        <v>126</v>
      </c>
      <c r="P64" s="8" t="s">
        <v>126</v>
      </c>
      <c r="Q64" s="8" t="s">
        <v>126</v>
      </c>
      <c r="R64" s="8" t="s">
        <v>126</v>
      </c>
      <c r="S64" s="9">
        <f>K64</f>
        <v>41293.920138888891</v>
      </c>
      <c r="T64" s="27">
        <f>S64-D64</f>
        <v>0.49305555555474712</v>
      </c>
      <c r="U64" s="28">
        <v>32</v>
      </c>
      <c r="V64" s="33" t="s">
        <v>126</v>
      </c>
      <c r="W64" s="28"/>
    </row>
    <row r="65" spans="1:725" ht="15" customHeight="1">
      <c r="A65" s="3">
        <v>57</v>
      </c>
      <c r="B65" s="4" t="s">
        <v>60</v>
      </c>
      <c r="C65" s="4" t="s">
        <v>5</v>
      </c>
      <c r="D65" s="8">
        <v>41293.427083333336</v>
      </c>
      <c r="E65" s="8">
        <v>41293.53402777778</v>
      </c>
      <c r="F65" s="8">
        <v>41293.53402777778</v>
      </c>
      <c r="G65" s="8">
        <v>41293.645833333336</v>
      </c>
      <c r="H65" s="8">
        <v>41293.652777777781</v>
      </c>
      <c r="I65" s="8">
        <v>41293.776388888888</v>
      </c>
      <c r="J65" s="8">
        <v>41293.782638888886</v>
      </c>
      <c r="K65" s="8">
        <v>41293.934027777781</v>
      </c>
      <c r="L65" s="8" t="s">
        <v>126</v>
      </c>
      <c r="M65" s="8" t="s">
        <v>126</v>
      </c>
      <c r="N65" s="8" t="s">
        <v>126</v>
      </c>
      <c r="O65" s="8" t="s">
        <v>126</v>
      </c>
      <c r="P65" s="8" t="s">
        <v>126</v>
      </c>
      <c r="Q65" s="8" t="s">
        <v>126</v>
      </c>
      <c r="R65" s="8" t="s">
        <v>126</v>
      </c>
      <c r="S65" s="9">
        <f>K65</f>
        <v>41293.934027777781</v>
      </c>
      <c r="T65" s="27">
        <f>S65-D65</f>
        <v>0.50694444444525288</v>
      </c>
      <c r="U65" s="28">
        <v>32</v>
      </c>
      <c r="V65" s="33" t="s">
        <v>126</v>
      </c>
      <c r="W65" s="28"/>
    </row>
    <row r="66" spans="1:725" ht="15" customHeight="1">
      <c r="A66" s="16">
        <v>10</v>
      </c>
      <c r="B66" s="17" t="s">
        <v>14</v>
      </c>
      <c r="C66" s="17" t="s">
        <v>5</v>
      </c>
      <c r="D66" s="18">
        <v>41293.427083333336</v>
      </c>
      <c r="E66" s="18">
        <v>41293.535416666666</v>
      </c>
      <c r="F66" s="18">
        <v>41293.543055555558</v>
      </c>
      <c r="G66" s="18">
        <v>41293.658333333333</v>
      </c>
      <c r="H66" s="18">
        <v>41293.668749999997</v>
      </c>
      <c r="I66" s="18">
        <v>41293.792361111111</v>
      </c>
      <c r="J66" s="18">
        <v>41293.807638888888</v>
      </c>
      <c r="K66" s="8">
        <v>41293.965277777781</v>
      </c>
      <c r="L66" s="8" t="s">
        <v>126</v>
      </c>
      <c r="M66" s="8" t="s">
        <v>126</v>
      </c>
      <c r="N66" s="8" t="s">
        <v>126</v>
      </c>
      <c r="O66" s="8" t="s">
        <v>126</v>
      </c>
      <c r="P66" s="8" t="s">
        <v>126</v>
      </c>
      <c r="Q66" s="8" t="s">
        <v>126</v>
      </c>
      <c r="R66" s="8" t="s">
        <v>126</v>
      </c>
      <c r="S66" s="9">
        <f>K66</f>
        <v>41293.965277777781</v>
      </c>
      <c r="T66" s="27">
        <f>S66-D66</f>
        <v>0.53819444444525288</v>
      </c>
      <c r="U66" s="28">
        <v>32</v>
      </c>
      <c r="V66" s="33" t="s">
        <v>126</v>
      </c>
      <c r="W66" s="28"/>
    </row>
    <row r="67" spans="1:725" s="15" customFormat="1" ht="15" customHeight="1">
      <c r="A67" s="3">
        <v>45</v>
      </c>
      <c r="B67" s="4" t="s">
        <v>49</v>
      </c>
      <c r="C67" s="4" t="s">
        <v>5</v>
      </c>
      <c r="D67" s="8">
        <v>41293.427083333336</v>
      </c>
      <c r="E67" s="8">
        <v>41293.531944444447</v>
      </c>
      <c r="F67" s="8">
        <v>41293.541666666664</v>
      </c>
      <c r="G67" s="8">
        <v>41293.658333333333</v>
      </c>
      <c r="H67" s="8">
        <v>41293.690972222219</v>
      </c>
      <c r="I67" s="8">
        <v>41293.817361111112</v>
      </c>
      <c r="J67" s="8">
        <v>41293.841666666667</v>
      </c>
      <c r="K67" s="8">
        <v>41294.018055555556</v>
      </c>
      <c r="L67" s="8" t="s">
        <v>126</v>
      </c>
      <c r="M67" s="8" t="s">
        <v>126</v>
      </c>
      <c r="N67" s="8" t="s">
        <v>126</v>
      </c>
      <c r="O67" s="8" t="s">
        <v>126</v>
      </c>
      <c r="P67" s="8" t="s">
        <v>126</v>
      </c>
      <c r="Q67" s="8" t="s">
        <v>126</v>
      </c>
      <c r="R67" s="8" t="s">
        <v>126</v>
      </c>
      <c r="S67" s="9">
        <f>K67</f>
        <v>41294.018055555556</v>
      </c>
      <c r="T67" s="27">
        <f>S67-D67</f>
        <v>0.59097222222044365</v>
      </c>
      <c r="U67" s="28">
        <v>32</v>
      </c>
      <c r="V67" s="33" t="s">
        <v>126</v>
      </c>
      <c r="W67" s="28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  <c r="SL67" s="20"/>
      <c r="SM67" s="20"/>
      <c r="SN67" s="20"/>
      <c r="SO67" s="20"/>
      <c r="SP67" s="20"/>
      <c r="SQ67" s="20"/>
      <c r="SR67" s="20"/>
      <c r="SS67" s="20"/>
      <c r="ST67" s="20"/>
      <c r="SU67" s="20"/>
      <c r="SV67" s="20"/>
      <c r="SW67" s="20"/>
      <c r="SX67" s="20"/>
      <c r="SY67" s="20"/>
      <c r="SZ67" s="20"/>
      <c r="TA67" s="20"/>
      <c r="TB67" s="20"/>
      <c r="TC67" s="20"/>
      <c r="TD67" s="20"/>
      <c r="TE67" s="20"/>
      <c r="TF67" s="20"/>
      <c r="TG67" s="20"/>
      <c r="TH67" s="20"/>
      <c r="TI67" s="20"/>
      <c r="TJ67" s="20"/>
      <c r="TK67" s="20"/>
      <c r="TL67" s="20"/>
      <c r="TM67" s="20"/>
      <c r="TN67" s="20"/>
      <c r="TO67" s="20"/>
      <c r="TP67" s="20"/>
      <c r="TQ67" s="20"/>
      <c r="TR67" s="20"/>
      <c r="TS67" s="20"/>
      <c r="TT67" s="20"/>
      <c r="TU67" s="20"/>
      <c r="TV67" s="20"/>
      <c r="TW67" s="20"/>
      <c r="TX67" s="20"/>
      <c r="TY67" s="20"/>
      <c r="TZ67" s="20"/>
      <c r="UA67" s="20"/>
      <c r="UB67" s="20"/>
      <c r="UC67" s="20"/>
      <c r="UD67" s="20"/>
      <c r="UE67" s="20"/>
      <c r="UF67" s="20"/>
      <c r="UG67" s="20"/>
      <c r="UH67" s="20"/>
      <c r="UI67" s="20"/>
      <c r="UJ67" s="20"/>
      <c r="UK67" s="20"/>
      <c r="UL67" s="20"/>
      <c r="UM67" s="20"/>
      <c r="UN67" s="20"/>
      <c r="UO67" s="20"/>
      <c r="UP67" s="20"/>
      <c r="UQ67" s="20"/>
      <c r="UR67" s="20"/>
      <c r="US67" s="20"/>
      <c r="UT67" s="20"/>
      <c r="UU67" s="20"/>
      <c r="UV67" s="20"/>
      <c r="UW67" s="20"/>
      <c r="UX67" s="20"/>
      <c r="UY67" s="20"/>
      <c r="UZ67" s="20"/>
      <c r="VA67" s="20"/>
      <c r="VB67" s="20"/>
      <c r="VC67" s="20"/>
      <c r="VD67" s="20"/>
      <c r="VE67" s="20"/>
      <c r="VF67" s="20"/>
      <c r="VG67" s="20"/>
      <c r="VH67" s="20"/>
      <c r="VI67" s="20"/>
      <c r="VJ67" s="20"/>
      <c r="VK67" s="20"/>
      <c r="VL67" s="20"/>
      <c r="VM67" s="20"/>
      <c r="VN67" s="20"/>
      <c r="VO67" s="20"/>
      <c r="VP67" s="20"/>
      <c r="VQ67" s="20"/>
      <c r="VR67" s="20"/>
      <c r="VS67" s="20"/>
      <c r="VT67" s="20"/>
      <c r="VU67" s="20"/>
      <c r="VV67" s="20"/>
      <c r="VW67" s="20"/>
      <c r="VX67" s="20"/>
      <c r="VY67" s="20"/>
      <c r="VZ67" s="20"/>
      <c r="WA67" s="20"/>
      <c r="WB67" s="20"/>
      <c r="WC67" s="20"/>
      <c r="WD67" s="20"/>
      <c r="WE67" s="20"/>
      <c r="WF67" s="20"/>
      <c r="WG67" s="20"/>
      <c r="WH67" s="20"/>
      <c r="WI67" s="20"/>
      <c r="WJ67" s="20"/>
      <c r="WK67" s="20"/>
      <c r="WL67" s="20"/>
      <c r="WM67" s="20"/>
      <c r="WN67" s="20"/>
      <c r="WO67" s="20"/>
      <c r="WP67" s="20"/>
      <c r="WQ67" s="20"/>
      <c r="WR67" s="20"/>
      <c r="WS67" s="20"/>
      <c r="WT67" s="20"/>
      <c r="WU67" s="20"/>
      <c r="WV67" s="20"/>
      <c r="WW67" s="20"/>
      <c r="WX67" s="20"/>
      <c r="WY67" s="20"/>
      <c r="WZ67" s="20"/>
      <c r="XA67" s="20"/>
      <c r="XB67" s="20"/>
      <c r="XC67" s="20"/>
      <c r="XD67" s="20"/>
      <c r="XE67" s="20"/>
      <c r="XF67" s="20"/>
      <c r="XG67" s="20"/>
      <c r="XH67" s="20"/>
      <c r="XI67" s="20"/>
      <c r="XJ67" s="20"/>
      <c r="XK67" s="20"/>
      <c r="XL67" s="20"/>
      <c r="XM67" s="20"/>
      <c r="XN67" s="20"/>
      <c r="XO67" s="20"/>
      <c r="XP67" s="20"/>
      <c r="XQ67" s="20"/>
      <c r="XR67" s="20"/>
      <c r="XS67" s="20"/>
      <c r="XT67" s="20"/>
      <c r="XU67" s="20"/>
      <c r="XV67" s="20"/>
      <c r="XW67" s="20"/>
      <c r="XX67" s="20"/>
      <c r="XY67" s="20"/>
      <c r="XZ67" s="20"/>
      <c r="YA67" s="20"/>
      <c r="YB67" s="20"/>
      <c r="YC67" s="20"/>
      <c r="YD67" s="20"/>
      <c r="YE67" s="20"/>
      <c r="YF67" s="20"/>
      <c r="YG67" s="20"/>
      <c r="YH67" s="20"/>
      <c r="YI67" s="20"/>
      <c r="YJ67" s="20"/>
      <c r="YK67" s="20"/>
      <c r="YL67" s="20"/>
      <c r="YM67" s="20"/>
      <c r="YN67" s="20"/>
      <c r="YO67" s="20"/>
      <c r="YP67" s="20"/>
      <c r="YQ67" s="20"/>
      <c r="YR67" s="20"/>
      <c r="YS67" s="20"/>
      <c r="YT67" s="20"/>
      <c r="YU67" s="20"/>
      <c r="YV67" s="20"/>
      <c r="YW67" s="20"/>
      <c r="YX67" s="20"/>
      <c r="YY67" s="20"/>
      <c r="YZ67" s="20"/>
      <c r="ZA67" s="20"/>
      <c r="ZB67" s="20"/>
      <c r="ZC67" s="20"/>
      <c r="ZD67" s="20"/>
      <c r="ZE67" s="20"/>
      <c r="ZF67" s="20"/>
      <c r="ZG67" s="20"/>
      <c r="ZH67" s="20"/>
      <c r="ZI67" s="20"/>
      <c r="ZJ67" s="20"/>
      <c r="ZK67" s="20"/>
      <c r="ZL67" s="20"/>
      <c r="ZM67" s="20"/>
      <c r="ZN67" s="20"/>
      <c r="ZO67" s="20"/>
      <c r="ZP67" s="20"/>
      <c r="ZQ67" s="20"/>
      <c r="ZR67" s="20"/>
      <c r="ZS67" s="20"/>
      <c r="ZT67" s="20"/>
      <c r="ZU67" s="20"/>
      <c r="ZV67" s="20"/>
      <c r="ZW67" s="20"/>
      <c r="ZX67" s="20"/>
      <c r="ZY67" s="20"/>
      <c r="ZZ67" s="20"/>
      <c r="AAA67" s="20"/>
      <c r="AAB67" s="20"/>
      <c r="AAC67" s="20"/>
      <c r="AAD67" s="20"/>
      <c r="AAE67" s="20"/>
      <c r="AAF67" s="20"/>
      <c r="AAG67" s="20"/>
      <c r="AAH67" s="20"/>
      <c r="AAI67" s="20"/>
      <c r="AAJ67" s="20"/>
      <c r="AAK67" s="20"/>
      <c r="AAL67" s="20"/>
      <c r="AAM67" s="20"/>
      <c r="AAN67" s="20"/>
      <c r="AAO67" s="20"/>
      <c r="AAP67" s="20"/>
      <c r="AAQ67" s="20"/>
      <c r="AAR67" s="20"/>
      <c r="AAS67" s="20"/>
      <c r="AAT67" s="20"/>
      <c r="AAU67" s="20"/>
      <c r="AAV67" s="20"/>
      <c r="AAW67" s="20"/>
    </row>
    <row r="68" spans="1:725" ht="15" customHeight="1">
      <c r="A68" s="3">
        <v>41</v>
      </c>
      <c r="B68" s="4" t="s">
        <v>45</v>
      </c>
      <c r="C68" s="4" t="s">
        <v>5</v>
      </c>
      <c r="D68" s="8">
        <v>41293.427083333336</v>
      </c>
      <c r="E68" s="8">
        <v>41293.527777777781</v>
      </c>
      <c r="F68" s="8">
        <v>41293.53402777778</v>
      </c>
      <c r="G68" s="8">
        <v>41293.652777777781</v>
      </c>
      <c r="H68" s="8">
        <v>41293.665972222225</v>
      </c>
      <c r="I68" s="8">
        <v>41293.803472222222</v>
      </c>
      <c r="J68" s="8">
        <v>41293.867361111108</v>
      </c>
      <c r="K68" s="8">
        <v>41294.019444444442</v>
      </c>
      <c r="L68" s="8" t="s">
        <v>126</v>
      </c>
      <c r="M68" s="8" t="s">
        <v>126</v>
      </c>
      <c r="N68" s="8" t="s">
        <v>126</v>
      </c>
      <c r="O68" s="8" t="s">
        <v>126</v>
      </c>
      <c r="P68" s="8" t="s">
        <v>126</v>
      </c>
      <c r="Q68" s="8" t="s">
        <v>126</v>
      </c>
      <c r="R68" s="8" t="s">
        <v>126</v>
      </c>
      <c r="S68" s="9">
        <f>K68</f>
        <v>41294.019444444442</v>
      </c>
      <c r="T68" s="27">
        <f>S68-D68</f>
        <v>0.59236111110658385</v>
      </c>
      <c r="U68" s="28">
        <v>32</v>
      </c>
      <c r="V68" s="33" t="s">
        <v>126</v>
      </c>
      <c r="W68" s="28"/>
    </row>
    <row r="69" spans="1:725" ht="15" customHeight="1">
      <c r="A69" s="23">
        <v>43</v>
      </c>
      <c r="B69" s="24" t="s">
        <v>47</v>
      </c>
      <c r="C69" s="24" t="s">
        <v>5</v>
      </c>
      <c r="D69" s="25">
        <v>41293.427083333336</v>
      </c>
      <c r="E69" s="25">
        <v>41293.527777777781</v>
      </c>
      <c r="F69" s="25">
        <v>41293.533333333333</v>
      </c>
      <c r="G69" s="25">
        <v>41293.618055555555</v>
      </c>
      <c r="H69" s="25">
        <v>41293.621527777781</v>
      </c>
      <c r="I69" s="25">
        <v>41293.708333333336</v>
      </c>
      <c r="J69" s="25">
        <v>41293.737500000003</v>
      </c>
      <c r="K69" s="25">
        <v>41293.828472222223</v>
      </c>
      <c r="L69" s="25">
        <v>41293.849305555559</v>
      </c>
      <c r="M69" s="25">
        <v>41293.961111111108</v>
      </c>
      <c r="N69" s="25">
        <v>41293.965277777781</v>
      </c>
      <c r="O69" s="25">
        <v>41293.461111111108</v>
      </c>
      <c r="P69" s="25" t="s">
        <v>126</v>
      </c>
      <c r="Q69" s="25" t="s">
        <v>126</v>
      </c>
      <c r="R69" s="25" t="s">
        <v>126</v>
      </c>
      <c r="S69" s="22" t="s">
        <v>124</v>
      </c>
      <c r="T69" s="29" t="e">
        <f>S69-D69</f>
        <v>#VALUE!</v>
      </c>
      <c r="U69" s="30">
        <v>48</v>
      </c>
      <c r="V69" s="34"/>
      <c r="W69" s="30"/>
    </row>
    <row r="70" spans="1:725" ht="15" customHeight="1">
      <c r="A70" s="23">
        <v>59</v>
      </c>
      <c r="B70" s="24" t="s">
        <v>62</v>
      </c>
      <c r="C70" s="24" t="s">
        <v>5</v>
      </c>
      <c r="D70" s="25">
        <v>41293.427083333336</v>
      </c>
      <c r="E70" s="25">
        <v>41293.505555555559</v>
      </c>
      <c r="F70" s="25">
        <v>41293.505555555559</v>
      </c>
      <c r="G70" s="25">
        <v>41293.586111111108</v>
      </c>
      <c r="H70" s="25">
        <v>41293.589583333334</v>
      </c>
      <c r="I70" s="25">
        <v>41293.674305555556</v>
      </c>
      <c r="J70" s="25">
        <v>41293.682638888888</v>
      </c>
      <c r="K70" s="25">
        <v>41293.788888888892</v>
      </c>
      <c r="L70" s="25">
        <v>41293.84097222222</v>
      </c>
      <c r="M70" s="25">
        <v>41293.949999999997</v>
      </c>
      <c r="N70" s="25">
        <v>41293.958333333336</v>
      </c>
      <c r="O70" s="25">
        <v>41294.106944444444</v>
      </c>
      <c r="P70" s="25" t="s">
        <v>126</v>
      </c>
      <c r="Q70" s="25" t="s">
        <v>126</v>
      </c>
      <c r="R70" s="25" t="s">
        <v>126</v>
      </c>
      <c r="S70" s="22" t="s">
        <v>124</v>
      </c>
      <c r="T70" s="29" t="e">
        <f>S70-D70</f>
        <v>#VALUE!</v>
      </c>
      <c r="U70" s="30">
        <v>48</v>
      </c>
      <c r="V70" s="34"/>
      <c r="W70" s="30"/>
    </row>
    <row r="71" spans="1:725" ht="15" customHeight="1">
      <c r="A71" s="23">
        <v>28</v>
      </c>
      <c r="B71" s="24" t="s">
        <v>32</v>
      </c>
      <c r="C71" s="24" t="s">
        <v>5</v>
      </c>
      <c r="D71" s="25">
        <v>41293.427083333336</v>
      </c>
      <c r="E71" s="25">
        <v>41293.527777777781</v>
      </c>
      <c r="F71" s="25">
        <v>41293.533333333333</v>
      </c>
      <c r="G71" s="25">
        <v>41293.618055555555</v>
      </c>
      <c r="H71" s="25">
        <v>41293.618055555555</v>
      </c>
      <c r="I71" s="25">
        <v>41293.708333333336</v>
      </c>
      <c r="J71" s="25">
        <v>41293.713888888888</v>
      </c>
      <c r="K71" s="25">
        <v>41293.828472222223</v>
      </c>
      <c r="L71" s="25">
        <v>41293.849305555559</v>
      </c>
      <c r="M71" s="25">
        <v>41293.961111111108</v>
      </c>
      <c r="N71" s="25">
        <v>41293.965277777781</v>
      </c>
      <c r="O71" s="25">
        <v>41294.135416666664</v>
      </c>
      <c r="P71" s="25" t="s">
        <v>126</v>
      </c>
      <c r="Q71" s="25" t="s">
        <v>126</v>
      </c>
      <c r="R71" s="25" t="s">
        <v>126</v>
      </c>
      <c r="S71" s="22" t="s">
        <v>124</v>
      </c>
      <c r="T71" s="29" t="e">
        <f>S71-D71</f>
        <v>#VALUE!</v>
      </c>
      <c r="U71" s="30">
        <v>48</v>
      </c>
      <c r="V71" s="34"/>
      <c r="W71" s="30"/>
    </row>
    <row r="72" spans="1:725" ht="15" customHeight="1">
      <c r="A72" s="23">
        <v>26</v>
      </c>
      <c r="B72" s="24" t="s">
        <v>30</v>
      </c>
      <c r="C72" s="24" t="s">
        <v>5</v>
      </c>
      <c r="D72" s="25">
        <v>41293.427083333336</v>
      </c>
      <c r="E72" s="25">
        <v>41293.50277777778</v>
      </c>
      <c r="F72" s="25">
        <v>41293.504861111112</v>
      </c>
      <c r="G72" s="25">
        <v>41293.582638888889</v>
      </c>
      <c r="H72" s="25">
        <v>41293.586805555555</v>
      </c>
      <c r="I72" s="25">
        <v>41293.669444444444</v>
      </c>
      <c r="J72" s="25">
        <v>41293.675000000003</v>
      </c>
      <c r="K72" s="25">
        <v>41293.782638888886</v>
      </c>
      <c r="L72" s="25">
        <v>41293.813194444447</v>
      </c>
      <c r="M72" s="25">
        <v>41293.929166666669</v>
      </c>
      <c r="N72" s="25">
        <v>41293.940972222219</v>
      </c>
      <c r="O72" s="25">
        <v>41294.14166666667</v>
      </c>
      <c r="P72" s="25" t="s">
        <v>126</v>
      </c>
      <c r="Q72" s="25" t="s">
        <v>126</v>
      </c>
      <c r="R72" s="25" t="s">
        <v>126</v>
      </c>
      <c r="S72" s="22" t="s">
        <v>124</v>
      </c>
      <c r="T72" s="29" t="e">
        <f>S72-D72</f>
        <v>#VALUE!</v>
      </c>
      <c r="U72" s="30">
        <v>48</v>
      </c>
      <c r="V72" s="34"/>
      <c r="W72" s="30"/>
    </row>
    <row r="73" spans="1:725" s="15" customFormat="1" ht="15" customHeight="1">
      <c r="A73" s="23">
        <v>70</v>
      </c>
      <c r="B73" s="24" t="s">
        <v>73</v>
      </c>
      <c r="C73" s="24" t="s">
        <v>5</v>
      </c>
      <c r="D73" s="25">
        <v>41293.427083333336</v>
      </c>
      <c r="E73" s="25">
        <v>41293.50277777778</v>
      </c>
      <c r="F73" s="25">
        <v>41293.506944444445</v>
      </c>
      <c r="G73" s="25">
        <v>41293.582638888889</v>
      </c>
      <c r="H73" s="25">
        <v>41293.586111111108</v>
      </c>
      <c r="I73" s="25">
        <v>41293.669444444444</v>
      </c>
      <c r="J73" s="25">
        <v>41293.675000000003</v>
      </c>
      <c r="K73" s="25">
        <v>41293.782638888886</v>
      </c>
      <c r="L73" s="25">
        <v>41293.813194444447</v>
      </c>
      <c r="M73" s="25">
        <v>41293.929166666669</v>
      </c>
      <c r="N73" s="25">
        <v>41293.940972222219</v>
      </c>
      <c r="O73" s="25">
        <v>41294.143750000003</v>
      </c>
      <c r="P73" s="25" t="s">
        <v>126</v>
      </c>
      <c r="Q73" s="25" t="s">
        <v>126</v>
      </c>
      <c r="R73" s="25" t="s">
        <v>126</v>
      </c>
      <c r="S73" s="22" t="s">
        <v>124</v>
      </c>
      <c r="T73" s="29" t="e">
        <f>S73-D73</f>
        <v>#VALUE!</v>
      </c>
      <c r="U73" s="30">
        <v>48</v>
      </c>
      <c r="V73" s="34"/>
      <c r="W73" s="3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20"/>
      <c r="QE73" s="20"/>
      <c r="QF73" s="20"/>
      <c r="QG73" s="20"/>
      <c r="QH73" s="20"/>
      <c r="QI73" s="20"/>
      <c r="QJ73" s="20"/>
      <c r="QK73" s="20"/>
      <c r="QL73" s="20"/>
      <c r="QM73" s="20"/>
      <c r="QN73" s="20"/>
      <c r="QO73" s="20"/>
      <c r="QP73" s="20"/>
      <c r="QQ73" s="20"/>
      <c r="QR73" s="20"/>
      <c r="QS73" s="20"/>
      <c r="QT73" s="20"/>
      <c r="QU73" s="20"/>
      <c r="QV73" s="20"/>
      <c r="QW73" s="20"/>
      <c r="QX73" s="20"/>
      <c r="QY73" s="20"/>
      <c r="QZ73" s="20"/>
      <c r="RA73" s="20"/>
      <c r="RB73" s="20"/>
      <c r="RC73" s="20"/>
      <c r="RD73" s="20"/>
      <c r="RE73" s="20"/>
      <c r="RF73" s="20"/>
      <c r="RG73" s="20"/>
      <c r="RH73" s="20"/>
      <c r="RI73" s="20"/>
      <c r="RJ73" s="20"/>
      <c r="RK73" s="20"/>
      <c r="RL73" s="20"/>
      <c r="RM73" s="20"/>
      <c r="RN73" s="20"/>
      <c r="RO73" s="20"/>
      <c r="RP73" s="20"/>
      <c r="RQ73" s="20"/>
      <c r="RR73" s="20"/>
      <c r="RS73" s="20"/>
      <c r="RT73" s="20"/>
      <c r="RU73" s="20"/>
      <c r="RV73" s="20"/>
      <c r="RW73" s="20"/>
      <c r="RX73" s="20"/>
      <c r="RY73" s="20"/>
      <c r="RZ73" s="20"/>
      <c r="SA73" s="20"/>
      <c r="SB73" s="20"/>
      <c r="SC73" s="20"/>
      <c r="SD73" s="20"/>
      <c r="SE73" s="20"/>
      <c r="SF73" s="20"/>
      <c r="SG73" s="20"/>
      <c r="SH73" s="20"/>
      <c r="SI73" s="20"/>
      <c r="SJ73" s="20"/>
      <c r="SK73" s="20"/>
      <c r="SL73" s="20"/>
      <c r="SM73" s="20"/>
      <c r="SN73" s="20"/>
      <c r="SO73" s="20"/>
      <c r="SP73" s="20"/>
      <c r="SQ73" s="20"/>
      <c r="SR73" s="20"/>
      <c r="SS73" s="20"/>
      <c r="ST73" s="20"/>
      <c r="SU73" s="20"/>
      <c r="SV73" s="20"/>
      <c r="SW73" s="20"/>
      <c r="SX73" s="20"/>
      <c r="SY73" s="20"/>
      <c r="SZ73" s="20"/>
      <c r="TA73" s="20"/>
      <c r="TB73" s="20"/>
      <c r="TC73" s="20"/>
      <c r="TD73" s="20"/>
      <c r="TE73" s="20"/>
      <c r="TF73" s="20"/>
      <c r="TG73" s="20"/>
      <c r="TH73" s="20"/>
      <c r="TI73" s="20"/>
      <c r="TJ73" s="20"/>
      <c r="TK73" s="20"/>
      <c r="TL73" s="20"/>
      <c r="TM73" s="20"/>
      <c r="TN73" s="20"/>
      <c r="TO73" s="20"/>
      <c r="TP73" s="20"/>
      <c r="TQ73" s="20"/>
      <c r="TR73" s="20"/>
      <c r="TS73" s="20"/>
      <c r="TT73" s="20"/>
      <c r="TU73" s="20"/>
      <c r="TV73" s="20"/>
      <c r="TW73" s="20"/>
      <c r="TX73" s="20"/>
      <c r="TY73" s="20"/>
      <c r="TZ73" s="20"/>
      <c r="UA73" s="20"/>
      <c r="UB73" s="20"/>
      <c r="UC73" s="20"/>
      <c r="UD73" s="20"/>
      <c r="UE73" s="20"/>
      <c r="UF73" s="20"/>
      <c r="UG73" s="20"/>
      <c r="UH73" s="20"/>
      <c r="UI73" s="20"/>
      <c r="UJ73" s="20"/>
      <c r="UK73" s="20"/>
      <c r="UL73" s="20"/>
      <c r="UM73" s="20"/>
      <c r="UN73" s="20"/>
      <c r="UO73" s="20"/>
      <c r="UP73" s="20"/>
      <c r="UQ73" s="20"/>
      <c r="UR73" s="20"/>
      <c r="US73" s="20"/>
      <c r="UT73" s="20"/>
      <c r="UU73" s="20"/>
      <c r="UV73" s="20"/>
      <c r="UW73" s="20"/>
      <c r="UX73" s="20"/>
      <c r="UY73" s="20"/>
      <c r="UZ73" s="20"/>
      <c r="VA73" s="20"/>
      <c r="VB73" s="20"/>
      <c r="VC73" s="20"/>
      <c r="VD73" s="20"/>
      <c r="VE73" s="20"/>
      <c r="VF73" s="20"/>
      <c r="VG73" s="20"/>
      <c r="VH73" s="20"/>
      <c r="VI73" s="20"/>
      <c r="VJ73" s="20"/>
      <c r="VK73" s="20"/>
      <c r="VL73" s="20"/>
      <c r="VM73" s="20"/>
      <c r="VN73" s="20"/>
      <c r="VO73" s="20"/>
      <c r="VP73" s="20"/>
      <c r="VQ73" s="20"/>
      <c r="VR73" s="20"/>
      <c r="VS73" s="20"/>
      <c r="VT73" s="20"/>
      <c r="VU73" s="20"/>
      <c r="VV73" s="20"/>
      <c r="VW73" s="20"/>
      <c r="VX73" s="20"/>
      <c r="VY73" s="20"/>
      <c r="VZ73" s="20"/>
      <c r="WA73" s="20"/>
      <c r="WB73" s="20"/>
      <c r="WC73" s="20"/>
      <c r="WD73" s="20"/>
      <c r="WE73" s="20"/>
      <c r="WF73" s="20"/>
      <c r="WG73" s="20"/>
      <c r="WH73" s="20"/>
      <c r="WI73" s="20"/>
      <c r="WJ73" s="20"/>
      <c r="WK73" s="20"/>
      <c r="WL73" s="20"/>
      <c r="WM73" s="20"/>
      <c r="WN73" s="20"/>
      <c r="WO73" s="20"/>
      <c r="WP73" s="20"/>
      <c r="WQ73" s="20"/>
      <c r="WR73" s="20"/>
      <c r="WS73" s="20"/>
      <c r="WT73" s="20"/>
      <c r="WU73" s="20"/>
      <c r="WV73" s="20"/>
      <c r="WW73" s="20"/>
      <c r="WX73" s="20"/>
      <c r="WY73" s="20"/>
      <c r="WZ73" s="20"/>
      <c r="XA73" s="20"/>
      <c r="XB73" s="20"/>
      <c r="XC73" s="20"/>
      <c r="XD73" s="20"/>
      <c r="XE73" s="20"/>
      <c r="XF73" s="20"/>
      <c r="XG73" s="20"/>
      <c r="XH73" s="20"/>
      <c r="XI73" s="20"/>
      <c r="XJ73" s="20"/>
      <c r="XK73" s="20"/>
      <c r="XL73" s="20"/>
      <c r="XM73" s="20"/>
      <c r="XN73" s="20"/>
      <c r="XO73" s="20"/>
      <c r="XP73" s="20"/>
      <c r="XQ73" s="20"/>
      <c r="XR73" s="20"/>
      <c r="XS73" s="20"/>
      <c r="XT73" s="20"/>
      <c r="XU73" s="20"/>
      <c r="XV73" s="20"/>
      <c r="XW73" s="20"/>
      <c r="XX73" s="20"/>
      <c r="XY73" s="20"/>
      <c r="XZ73" s="20"/>
      <c r="YA73" s="20"/>
      <c r="YB73" s="20"/>
      <c r="YC73" s="20"/>
      <c r="YD73" s="20"/>
      <c r="YE73" s="20"/>
      <c r="YF73" s="20"/>
      <c r="YG73" s="20"/>
      <c r="YH73" s="20"/>
      <c r="YI73" s="20"/>
      <c r="YJ73" s="20"/>
      <c r="YK73" s="20"/>
      <c r="YL73" s="20"/>
      <c r="YM73" s="20"/>
      <c r="YN73" s="20"/>
      <c r="YO73" s="20"/>
      <c r="YP73" s="20"/>
      <c r="YQ73" s="20"/>
      <c r="YR73" s="20"/>
      <c r="YS73" s="20"/>
      <c r="YT73" s="20"/>
      <c r="YU73" s="20"/>
      <c r="YV73" s="20"/>
      <c r="YW73" s="20"/>
      <c r="YX73" s="20"/>
      <c r="YY73" s="20"/>
      <c r="YZ73" s="20"/>
      <c r="ZA73" s="20"/>
      <c r="ZB73" s="20"/>
      <c r="ZC73" s="20"/>
      <c r="ZD73" s="20"/>
      <c r="ZE73" s="20"/>
      <c r="ZF73" s="20"/>
      <c r="ZG73" s="20"/>
      <c r="ZH73" s="20"/>
      <c r="ZI73" s="20"/>
      <c r="ZJ73" s="20"/>
      <c r="ZK73" s="20"/>
      <c r="ZL73" s="20"/>
      <c r="ZM73" s="20"/>
      <c r="ZN73" s="20"/>
      <c r="ZO73" s="20"/>
      <c r="ZP73" s="20"/>
      <c r="ZQ73" s="20"/>
      <c r="ZR73" s="20"/>
      <c r="ZS73" s="20"/>
      <c r="ZT73" s="20"/>
      <c r="ZU73" s="20"/>
      <c r="ZV73" s="20"/>
      <c r="ZW73" s="20"/>
      <c r="ZX73" s="20"/>
      <c r="ZY73" s="20"/>
      <c r="ZZ73" s="20"/>
      <c r="AAA73" s="20"/>
      <c r="AAB73" s="20"/>
      <c r="AAC73" s="20"/>
      <c r="AAD73" s="20"/>
      <c r="AAE73" s="20"/>
      <c r="AAF73" s="20"/>
      <c r="AAG73" s="20"/>
      <c r="AAH73" s="20"/>
      <c r="AAI73" s="20"/>
      <c r="AAJ73" s="20"/>
      <c r="AAK73" s="20"/>
      <c r="AAL73" s="20"/>
      <c r="AAM73" s="20"/>
      <c r="AAN73" s="20"/>
      <c r="AAO73" s="20"/>
      <c r="AAP73" s="20"/>
      <c r="AAQ73" s="20"/>
      <c r="AAR73" s="20"/>
      <c r="AAS73" s="20"/>
      <c r="AAT73" s="20"/>
      <c r="AAU73" s="20"/>
      <c r="AAV73" s="20"/>
      <c r="AAW73" s="20"/>
    </row>
    <row r="74" spans="1:725" ht="15" customHeight="1">
      <c r="A74" s="23">
        <v>3</v>
      </c>
      <c r="B74" s="24" t="s">
        <v>7</v>
      </c>
      <c r="C74" s="24" t="s">
        <v>5</v>
      </c>
      <c r="D74" s="25">
        <v>41293.427083333336</v>
      </c>
      <c r="E74" s="25">
        <v>41293.518750000003</v>
      </c>
      <c r="F74" s="25">
        <v>41293.524305555555</v>
      </c>
      <c r="G74" s="25">
        <v>41293.606249999997</v>
      </c>
      <c r="H74" s="25">
        <v>41293.614583333336</v>
      </c>
      <c r="I74" s="25">
        <v>41293.695833333331</v>
      </c>
      <c r="J74" s="25">
        <v>41293.700694444444</v>
      </c>
      <c r="K74" s="25">
        <v>41293.805555555555</v>
      </c>
      <c r="L74" s="25">
        <v>41293.813194444447</v>
      </c>
      <c r="M74" s="25">
        <v>41293.918749999997</v>
      </c>
      <c r="N74" s="25" t="s">
        <v>126</v>
      </c>
      <c r="O74" s="25" t="s">
        <v>126</v>
      </c>
      <c r="P74" s="25" t="s">
        <v>126</v>
      </c>
      <c r="Q74" s="25" t="s">
        <v>126</v>
      </c>
      <c r="R74" s="25" t="s">
        <v>126</v>
      </c>
      <c r="S74" s="22" t="s">
        <v>124</v>
      </c>
      <c r="T74" s="29" t="e">
        <f>S74-D74</f>
        <v>#VALUE!</v>
      </c>
      <c r="U74" s="30">
        <v>40</v>
      </c>
      <c r="V74" s="34"/>
      <c r="W74" s="30"/>
    </row>
    <row r="75" spans="1:725" ht="15" customHeight="1">
      <c r="A75" s="23">
        <v>13</v>
      </c>
      <c r="B75" s="24" t="s">
        <v>17</v>
      </c>
      <c r="C75" s="24" t="s">
        <v>5</v>
      </c>
      <c r="D75" s="25">
        <v>41293.427083333336</v>
      </c>
      <c r="E75" s="25">
        <v>41293.51458333333</v>
      </c>
      <c r="F75" s="25">
        <v>41293.525694444441</v>
      </c>
      <c r="G75" s="25">
        <v>41293.598611111112</v>
      </c>
      <c r="H75" s="25">
        <v>41293.602777777778</v>
      </c>
      <c r="I75" s="25">
        <v>41293.679861111108</v>
      </c>
      <c r="J75" s="25">
        <v>41293.688888888886</v>
      </c>
      <c r="K75" s="25">
        <v>41293.782638888886</v>
      </c>
      <c r="L75" s="25">
        <v>41293.852083333331</v>
      </c>
      <c r="M75" s="25">
        <v>41293.947916666664</v>
      </c>
      <c r="N75" s="25">
        <v>41293.95208333333</v>
      </c>
      <c r="O75" s="25" t="s">
        <v>126</v>
      </c>
      <c r="P75" s="25" t="s">
        <v>126</v>
      </c>
      <c r="Q75" s="25" t="s">
        <v>126</v>
      </c>
      <c r="R75" s="25" t="s">
        <v>126</v>
      </c>
      <c r="S75" s="22" t="s">
        <v>124</v>
      </c>
      <c r="T75" s="29" t="e">
        <f>S75-D75</f>
        <v>#VALUE!</v>
      </c>
      <c r="U75" s="30">
        <v>40</v>
      </c>
      <c r="V75" s="34"/>
      <c r="W75" s="30" t="s">
        <v>129</v>
      </c>
    </row>
    <row r="76" spans="1:725" s="15" customFormat="1" ht="15" customHeight="1">
      <c r="A76" s="23">
        <v>20</v>
      </c>
      <c r="B76" s="24" t="s">
        <v>24</v>
      </c>
      <c r="C76" s="24" t="s">
        <v>5</v>
      </c>
      <c r="D76" s="25">
        <v>41293.427083333336</v>
      </c>
      <c r="E76" s="25">
        <v>41293.53125</v>
      </c>
      <c r="F76" s="25">
        <v>41293.540277777778</v>
      </c>
      <c r="G76" s="25">
        <v>41293.609722222223</v>
      </c>
      <c r="H76" s="25">
        <v>41293.617361111108</v>
      </c>
      <c r="I76" s="25">
        <v>41293.691666666666</v>
      </c>
      <c r="J76" s="25">
        <v>41293.701388888891</v>
      </c>
      <c r="K76" s="25">
        <v>41293.801388888889</v>
      </c>
      <c r="L76" s="25">
        <v>41293.850694444445</v>
      </c>
      <c r="M76" s="25">
        <v>41293.953472222223</v>
      </c>
      <c r="N76" s="23" t="s">
        <v>126</v>
      </c>
      <c r="O76" s="23" t="s">
        <v>126</v>
      </c>
      <c r="P76" s="23" t="s">
        <v>126</v>
      </c>
      <c r="Q76" s="23" t="s">
        <v>126</v>
      </c>
      <c r="R76" s="23" t="s">
        <v>126</v>
      </c>
      <c r="S76" s="22" t="s">
        <v>124</v>
      </c>
      <c r="T76" s="29" t="e">
        <f>S76-D76</f>
        <v>#VALUE!</v>
      </c>
      <c r="U76" s="30">
        <v>40</v>
      </c>
      <c r="V76" s="34"/>
      <c r="W76" s="3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  <c r="LA76" s="20"/>
      <c r="LB76" s="20"/>
      <c r="LC76" s="20"/>
      <c r="LD76" s="20"/>
      <c r="LE76" s="20"/>
      <c r="LF76" s="20"/>
      <c r="LG76" s="20"/>
      <c r="LH76" s="20"/>
      <c r="LI76" s="20"/>
      <c r="LJ76" s="20"/>
      <c r="LK76" s="20"/>
      <c r="LL76" s="20"/>
      <c r="LM76" s="20"/>
      <c r="LN76" s="20"/>
      <c r="LO76" s="20"/>
      <c r="LP76" s="20"/>
      <c r="LQ76" s="20"/>
      <c r="LR76" s="20"/>
      <c r="LS76" s="20"/>
      <c r="LT76" s="20"/>
      <c r="LU76" s="20"/>
      <c r="LV76" s="20"/>
      <c r="LW76" s="20"/>
      <c r="LX76" s="20"/>
      <c r="LY76" s="20"/>
      <c r="LZ76" s="20"/>
      <c r="MA76" s="20"/>
      <c r="MB76" s="20"/>
      <c r="MC76" s="20"/>
      <c r="MD76" s="20"/>
      <c r="ME76" s="20"/>
      <c r="MF76" s="20"/>
      <c r="MG76" s="20"/>
      <c r="MH76" s="20"/>
      <c r="MI76" s="20"/>
      <c r="MJ76" s="20"/>
      <c r="MK76" s="20"/>
      <c r="ML76" s="20"/>
      <c r="MM76" s="20"/>
      <c r="MN76" s="20"/>
      <c r="MO76" s="20"/>
      <c r="MP76" s="20"/>
      <c r="MQ76" s="20"/>
      <c r="MR76" s="20"/>
      <c r="MS76" s="20"/>
      <c r="MT76" s="20"/>
      <c r="MU76" s="20"/>
      <c r="MV76" s="20"/>
      <c r="MW76" s="20"/>
      <c r="MX76" s="20"/>
      <c r="MY76" s="20"/>
      <c r="MZ76" s="20"/>
      <c r="NA76" s="20"/>
      <c r="NB76" s="20"/>
      <c r="NC76" s="20"/>
      <c r="ND76" s="20"/>
      <c r="NE76" s="20"/>
      <c r="NF76" s="20"/>
      <c r="NG76" s="20"/>
      <c r="NH76" s="20"/>
      <c r="NI76" s="20"/>
      <c r="NJ76" s="20"/>
      <c r="NK76" s="20"/>
      <c r="NL76" s="20"/>
      <c r="NM76" s="20"/>
      <c r="NN76" s="20"/>
      <c r="NO76" s="20"/>
      <c r="NP76" s="20"/>
      <c r="NQ76" s="20"/>
      <c r="NR76" s="20"/>
      <c r="NS76" s="20"/>
      <c r="NT76" s="20"/>
      <c r="NU76" s="20"/>
      <c r="NV76" s="20"/>
      <c r="NW76" s="20"/>
      <c r="NX76" s="20"/>
      <c r="NY76" s="20"/>
      <c r="NZ76" s="20"/>
      <c r="OA76" s="20"/>
      <c r="OB76" s="20"/>
      <c r="OC76" s="20"/>
      <c r="OD76" s="20"/>
      <c r="OE76" s="20"/>
      <c r="OF76" s="20"/>
      <c r="OG76" s="20"/>
      <c r="OH76" s="20"/>
      <c r="OI76" s="20"/>
      <c r="OJ76" s="20"/>
      <c r="OK76" s="20"/>
      <c r="OL76" s="20"/>
      <c r="OM76" s="20"/>
      <c r="ON76" s="20"/>
      <c r="OO76" s="20"/>
      <c r="OP76" s="20"/>
      <c r="OQ76" s="20"/>
      <c r="OR76" s="20"/>
      <c r="OS76" s="20"/>
      <c r="OT76" s="20"/>
      <c r="OU76" s="20"/>
      <c r="OV76" s="20"/>
      <c r="OW76" s="20"/>
      <c r="OX76" s="20"/>
      <c r="OY76" s="20"/>
      <c r="OZ76" s="20"/>
      <c r="PA76" s="20"/>
      <c r="PB76" s="20"/>
      <c r="PC76" s="20"/>
      <c r="PD76" s="20"/>
      <c r="PE76" s="20"/>
      <c r="PF76" s="20"/>
      <c r="PG76" s="20"/>
      <c r="PH76" s="20"/>
      <c r="PI76" s="20"/>
      <c r="PJ76" s="20"/>
      <c r="PK76" s="20"/>
      <c r="PL76" s="20"/>
      <c r="PM76" s="20"/>
      <c r="PN76" s="20"/>
      <c r="PO76" s="20"/>
      <c r="PP76" s="20"/>
      <c r="PQ76" s="20"/>
      <c r="PR76" s="20"/>
      <c r="PS76" s="20"/>
      <c r="PT76" s="20"/>
      <c r="PU76" s="20"/>
      <c r="PV76" s="20"/>
      <c r="PW76" s="20"/>
      <c r="PX76" s="20"/>
      <c r="PY76" s="20"/>
      <c r="PZ76" s="20"/>
      <c r="QA76" s="20"/>
      <c r="QB76" s="20"/>
      <c r="QC76" s="20"/>
      <c r="QD76" s="20"/>
      <c r="QE76" s="20"/>
      <c r="QF76" s="20"/>
      <c r="QG76" s="20"/>
      <c r="QH76" s="20"/>
      <c r="QI76" s="20"/>
      <c r="QJ76" s="20"/>
      <c r="QK76" s="20"/>
      <c r="QL76" s="20"/>
      <c r="QM76" s="20"/>
      <c r="QN76" s="20"/>
      <c r="QO76" s="20"/>
      <c r="QP76" s="20"/>
      <c r="QQ76" s="20"/>
      <c r="QR76" s="20"/>
      <c r="QS76" s="20"/>
      <c r="QT76" s="20"/>
      <c r="QU76" s="20"/>
      <c r="QV76" s="20"/>
      <c r="QW76" s="20"/>
      <c r="QX76" s="20"/>
      <c r="QY76" s="20"/>
      <c r="QZ76" s="20"/>
      <c r="RA76" s="20"/>
      <c r="RB76" s="20"/>
      <c r="RC76" s="20"/>
      <c r="RD76" s="20"/>
      <c r="RE76" s="20"/>
      <c r="RF76" s="20"/>
      <c r="RG76" s="20"/>
      <c r="RH76" s="20"/>
      <c r="RI76" s="20"/>
      <c r="RJ76" s="20"/>
      <c r="RK76" s="20"/>
      <c r="RL76" s="20"/>
      <c r="RM76" s="20"/>
      <c r="RN76" s="20"/>
      <c r="RO76" s="20"/>
      <c r="RP76" s="20"/>
      <c r="RQ76" s="20"/>
      <c r="RR76" s="20"/>
      <c r="RS76" s="20"/>
      <c r="RT76" s="20"/>
      <c r="RU76" s="20"/>
      <c r="RV76" s="20"/>
      <c r="RW76" s="20"/>
      <c r="RX76" s="20"/>
      <c r="RY76" s="20"/>
      <c r="RZ76" s="20"/>
      <c r="SA76" s="20"/>
      <c r="SB76" s="20"/>
      <c r="SC76" s="20"/>
      <c r="SD76" s="20"/>
      <c r="SE76" s="20"/>
      <c r="SF76" s="20"/>
      <c r="SG76" s="20"/>
      <c r="SH76" s="20"/>
      <c r="SI76" s="20"/>
      <c r="SJ76" s="20"/>
      <c r="SK76" s="20"/>
      <c r="SL76" s="20"/>
      <c r="SM76" s="20"/>
      <c r="SN76" s="20"/>
      <c r="SO76" s="20"/>
      <c r="SP76" s="20"/>
      <c r="SQ76" s="20"/>
      <c r="SR76" s="20"/>
      <c r="SS76" s="20"/>
      <c r="ST76" s="20"/>
      <c r="SU76" s="20"/>
      <c r="SV76" s="20"/>
      <c r="SW76" s="20"/>
      <c r="SX76" s="20"/>
      <c r="SY76" s="20"/>
      <c r="SZ76" s="20"/>
      <c r="TA76" s="20"/>
      <c r="TB76" s="20"/>
      <c r="TC76" s="20"/>
      <c r="TD76" s="20"/>
      <c r="TE76" s="20"/>
      <c r="TF76" s="20"/>
      <c r="TG76" s="20"/>
      <c r="TH76" s="20"/>
      <c r="TI76" s="20"/>
      <c r="TJ76" s="20"/>
      <c r="TK76" s="20"/>
      <c r="TL76" s="20"/>
      <c r="TM76" s="20"/>
      <c r="TN76" s="20"/>
      <c r="TO76" s="20"/>
      <c r="TP76" s="20"/>
      <c r="TQ76" s="20"/>
      <c r="TR76" s="20"/>
      <c r="TS76" s="20"/>
      <c r="TT76" s="20"/>
      <c r="TU76" s="20"/>
      <c r="TV76" s="20"/>
      <c r="TW76" s="20"/>
      <c r="TX76" s="20"/>
      <c r="TY76" s="20"/>
      <c r="TZ76" s="20"/>
      <c r="UA76" s="20"/>
      <c r="UB76" s="20"/>
      <c r="UC76" s="20"/>
      <c r="UD76" s="20"/>
      <c r="UE76" s="20"/>
      <c r="UF76" s="20"/>
      <c r="UG76" s="20"/>
      <c r="UH76" s="20"/>
      <c r="UI76" s="20"/>
      <c r="UJ76" s="20"/>
      <c r="UK76" s="20"/>
      <c r="UL76" s="20"/>
      <c r="UM76" s="20"/>
      <c r="UN76" s="20"/>
      <c r="UO76" s="20"/>
      <c r="UP76" s="20"/>
      <c r="UQ76" s="20"/>
      <c r="UR76" s="20"/>
      <c r="US76" s="20"/>
      <c r="UT76" s="20"/>
      <c r="UU76" s="20"/>
      <c r="UV76" s="20"/>
      <c r="UW76" s="20"/>
      <c r="UX76" s="20"/>
      <c r="UY76" s="20"/>
      <c r="UZ76" s="20"/>
      <c r="VA76" s="20"/>
      <c r="VB76" s="20"/>
      <c r="VC76" s="20"/>
      <c r="VD76" s="20"/>
      <c r="VE76" s="20"/>
      <c r="VF76" s="20"/>
      <c r="VG76" s="20"/>
      <c r="VH76" s="20"/>
      <c r="VI76" s="20"/>
      <c r="VJ76" s="20"/>
      <c r="VK76" s="20"/>
      <c r="VL76" s="20"/>
      <c r="VM76" s="20"/>
      <c r="VN76" s="20"/>
      <c r="VO76" s="20"/>
      <c r="VP76" s="20"/>
      <c r="VQ76" s="20"/>
      <c r="VR76" s="20"/>
      <c r="VS76" s="20"/>
      <c r="VT76" s="20"/>
      <c r="VU76" s="20"/>
      <c r="VV76" s="20"/>
      <c r="VW76" s="20"/>
      <c r="VX76" s="20"/>
      <c r="VY76" s="20"/>
      <c r="VZ76" s="20"/>
      <c r="WA76" s="20"/>
      <c r="WB76" s="20"/>
      <c r="WC76" s="20"/>
      <c r="WD76" s="20"/>
      <c r="WE76" s="20"/>
      <c r="WF76" s="20"/>
      <c r="WG76" s="20"/>
      <c r="WH76" s="20"/>
      <c r="WI76" s="20"/>
      <c r="WJ76" s="20"/>
      <c r="WK76" s="20"/>
      <c r="WL76" s="20"/>
      <c r="WM76" s="20"/>
      <c r="WN76" s="20"/>
      <c r="WO76" s="20"/>
      <c r="WP76" s="20"/>
      <c r="WQ76" s="20"/>
      <c r="WR76" s="20"/>
      <c r="WS76" s="20"/>
      <c r="WT76" s="20"/>
      <c r="WU76" s="20"/>
      <c r="WV76" s="20"/>
      <c r="WW76" s="20"/>
      <c r="WX76" s="20"/>
      <c r="WY76" s="20"/>
      <c r="WZ76" s="20"/>
      <c r="XA76" s="20"/>
      <c r="XB76" s="20"/>
      <c r="XC76" s="20"/>
      <c r="XD76" s="20"/>
      <c r="XE76" s="20"/>
      <c r="XF76" s="20"/>
      <c r="XG76" s="20"/>
      <c r="XH76" s="20"/>
      <c r="XI76" s="20"/>
      <c r="XJ76" s="20"/>
      <c r="XK76" s="20"/>
      <c r="XL76" s="20"/>
      <c r="XM76" s="20"/>
      <c r="XN76" s="20"/>
      <c r="XO76" s="20"/>
      <c r="XP76" s="20"/>
      <c r="XQ76" s="20"/>
      <c r="XR76" s="20"/>
      <c r="XS76" s="20"/>
      <c r="XT76" s="20"/>
      <c r="XU76" s="20"/>
      <c r="XV76" s="20"/>
      <c r="XW76" s="20"/>
      <c r="XX76" s="20"/>
      <c r="XY76" s="20"/>
      <c r="XZ76" s="20"/>
      <c r="YA76" s="20"/>
      <c r="YB76" s="20"/>
      <c r="YC76" s="20"/>
      <c r="YD76" s="20"/>
      <c r="YE76" s="20"/>
      <c r="YF76" s="20"/>
      <c r="YG76" s="20"/>
      <c r="YH76" s="20"/>
      <c r="YI76" s="20"/>
      <c r="YJ76" s="20"/>
      <c r="YK76" s="20"/>
      <c r="YL76" s="20"/>
      <c r="YM76" s="20"/>
      <c r="YN76" s="20"/>
      <c r="YO76" s="20"/>
      <c r="YP76" s="20"/>
      <c r="YQ76" s="20"/>
      <c r="YR76" s="20"/>
      <c r="YS76" s="20"/>
      <c r="YT76" s="20"/>
      <c r="YU76" s="20"/>
      <c r="YV76" s="20"/>
      <c r="YW76" s="20"/>
      <c r="YX76" s="20"/>
      <c r="YY76" s="20"/>
      <c r="YZ76" s="20"/>
      <c r="ZA76" s="20"/>
      <c r="ZB76" s="20"/>
      <c r="ZC76" s="20"/>
      <c r="ZD76" s="20"/>
      <c r="ZE76" s="20"/>
      <c r="ZF76" s="20"/>
      <c r="ZG76" s="20"/>
      <c r="ZH76" s="20"/>
      <c r="ZI76" s="20"/>
      <c r="ZJ76" s="20"/>
      <c r="ZK76" s="20"/>
      <c r="ZL76" s="20"/>
      <c r="ZM76" s="20"/>
      <c r="ZN76" s="20"/>
      <c r="ZO76" s="20"/>
      <c r="ZP76" s="20"/>
      <c r="ZQ76" s="20"/>
      <c r="ZR76" s="20"/>
      <c r="ZS76" s="20"/>
      <c r="ZT76" s="20"/>
      <c r="ZU76" s="20"/>
      <c r="ZV76" s="20"/>
      <c r="ZW76" s="20"/>
      <c r="ZX76" s="20"/>
      <c r="ZY76" s="20"/>
      <c r="ZZ76" s="20"/>
      <c r="AAA76" s="20"/>
      <c r="AAB76" s="20"/>
      <c r="AAC76" s="20"/>
      <c r="AAD76" s="20"/>
      <c r="AAE76" s="20"/>
      <c r="AAF76" s="20"/>
      <c r="AAG76" s="20"/>
      <c r="AAH76" s="20"/>
      <c r="AAI76" s="20"/>
      <c r="AAJ76" s="20"/>
      <c r="AAK76" s="20"/>
      <c r="AAL76" s="20"/>
      <c r="AAM76" s="20"/>
      <c r="AAN76" s="20"/>
      <c r="AAO76" s="20"/>
      <c r="AAP76" s="20"/>
      <c r="AAQ76" s="20"/>
      <c r="AAR76" s="20"/>
      <c r="AAS76" s="20"/>
      <c r="AAT76" s="20"/>
      <c r="AAU76" s="20"/>
      <c r="AAV76" s="20"/>
      <c r="AAW76" s="20"/>
    </row>
    <row r="77" spans="1:725" ht="15" customHeight="1">
      <c r="A77" s="23">
        <v>67</v>
      </c>
      <c r="B77" s="24" t="s">
        <v>70</v>
      </c>
      <c r="C77" s="24" t="s">
        <v>5</v>
      </c>
      <c r="D77" s="25">
        <v>41293.427083333336</v>
      </c>
      <c r="E77" s="25">
        <v>41293.529861111114</v>
      </c>
      <c r="F77" s="25">
        <v>41293.534722222219</v>
      </c>
      <c r="G77" s="25">
        <v>41293.626388888886</v>
      </c>
      <c r="H77" s="25">
        <v>41293.628472222219</v>
      </c>
      <c r="I77" s="25">
        <v>41293.72152777778</v>
      </c>
      <c r="J77" s="25">
        <v>41293.725694444445</v>
      </c>
      <c r="K77" s="25">
        <v>41293.854861111111</v>
      </c>
      <c r="L77" s="25">
        <v>41293.856944444444</v>
      </c>
      <c r="M77" s="25">
        <v>41293.965277777781</v>
      </c>
      <c r="N77" s="25" t="s">
        <v>126</v>
      </c>
      <c r="O77" s="25" t="s">
        <v>126</v>
      </c>
      <c r="P77" s="25" t="s">
        <v>126</v>
      </c>
      <c r="Q77" s="25" t="s">
        <v>126</v>
      </c>
      <c r="R77" s="25" t="s">
        <v>126</v>
      </c>
      <c r="S77" s="22" t="s">
        <v>124</v>
      </c>
      <c r="T77" s="29" t="e">
        <f>S77-D77</f>
        <v>#VALUE!</v>
      </c>
      <c r="U77" s="30">
        <v>40</v>
      </c>
      <c r="V77" s="34"/>
      <c r="W77" s="30"/>
    </row>
    <row r="78" spans="1:725" ht="15" customHeight="1">
      <c r="A78" s="23">
        <v>37</v>
      </c>
      <c r="B78" s="24" t="s">
        <v>41</v>
      </c>
      <c r="C78" s="24" t="s">
        <v>5</v>
      </c>
      <c r="D78" s="25">
        <v>41293.427083333336</v>
      </c>
      <c r="E78" s="25">
        <v>41293.527777777781</v>
      </c>
      <c r="F78" s="25">
        <v>41293.530555555553</v>
      </c>
      <c r="G78" s="25">
        <v>41293.629166666666</v>
      </c>
      <c r="H78" s="25">
        <v>41293.634027777778</v>
      </c>
      <c r="I78" s="25">
        <v>41293.734722222223</v>
      </c>
      <c r="J78" s="25">
        <v>41293.739583333336</v>
      </c>
      <c r="K78" s="25">
        <v>41293.863194444442</v>
      </c>
      <c r="L78" s="25">
        <v>41293.880555555559</v>
      </c>
      <c r="M78" s="25">
        <v>41294.010416666664</v>
      </c>
      <c r="N78" s="25">
        <v>41294.017361111109</v>
      </c>
      <c r="O78" s="25" t="s">
        <v>126</v>
      </c>
      <c r="P78" s="25" t="s">
        <v>126</v>
      </c>
      <c r="Q78" s="25" t="s">
        <v>126</v>
      </c>
      <c r="R78" s="25" t="s">
        <v>126</v>
      </c>
      <c r="S78" s="22" t="s">
        <v>124</v>
      </c>
      <c r="T78" s="29" t="e">
        <f>S78-D78</f>
        <v>#VALUE!</v>
      </c>
      <c r="U78" s="30">
        <v>40</v>
      </c>
      <c r="V78" s="34"/>
      <c r="W78" s="30" t="s">
        <v>129</v>
      </c>
    </row>
    <row r="79" spans="1:725" ht="15" customHeight="1">
      <c r="A79" s="23">
        <v>78</v>
      </c>
      <c r="B79" s="24" t="s">
        <v>81</v>
      </c>
      <c r="C79" s="24" t="s">
        <v>5</v>
      </c>
      <c r="D79" s="25">
        <v>41293.427083333336</v>
      </c>
      <c r="E79" s="25">
        <v>41293.537499999999</v>
      </c>
      <c r="F79" s="25">
        <v>41293.544444444444</v>
      </c>
      <c r="G79" s="25">
        <v>41293.637499999997</v>
      </c>
      <c r="H79" s="25">
        <v>41293.643055555556</v>
      </c>
      <c r="I79" s="25">
        <v>41293.73541666667</v>
      </c>
      <c r="J79" s="25">
        <v>41293.743055555555</v>
      </c>
      <c r="K79" s="25">
        <v>41293.851388888892</v>
      </c>
      <c r="L79" s="25">
        <v>41293.904861111114</v>
      </c>
      <c r="M79" s="25">
        <v>41294.040277777778</v>
      </c>
      <c r="N79" s="25" t="s">
        <v>126</v>
      </c>
      <c r="O79" s="25" t="s">
        <v>126</v>
      </c>
      <c r="P79" s="25" t="s">
        <v>126</v>
      </c>
      <c r="Q79" s="25" t="s">
        <v>126</v>
      </c>
      <c r="R79" s="25" t="s">
        <v>126</v>
      </c>
      <c r="S79" s="22" t="s">
        <v>124</v>
      </c>
      <c r="T79" s="29" t="e">
        <f>S79-D79</f>
        <v>#VALUE!</v>
      </c>
      <c r="U79" s="30">
        <v>40</v>
      </c>
      <c r="V79" s="34"/>
      <c r="W79" s="30"/>
    </row>
    <row r="80" spans="1:725" ht="15" customHeight="1">
      <c r="A80" s="23">
        <v>48</v>
      </c>
      <c r="B80" s="24" t="s">
        <v>52</v>
      </c>
      <c r="C80" s="24" t="s">
        <v>5</v>
      </c>
      <c r="D80" s="25">
        <v>41293.427083333336</v>
      </c>
      <c r="E80" s="25">
        <v>41293.537499999999</v>
      </c>
      <c r="F80" s="25">
        <v>41293.544444444444</v>
      </c>
      <c r="G80" s="25">
        <v>41293.637499999997</v>
      </c>
      <c r="H80" s="25">
        <v>41293.643055555556</v>
      </c>
      <c r="I80" s="25">
        <v>41293.73541666667</v>
      </c>
      <c r="J80" s="25">
        <v>41293.743055555555</v>
      </c>
      <c r="K80" s="25">
        <v>41293.852083333331</v>
      </c>
      <c r="L80" s="25">
        <v>41293.904861111114</v>
      </c>
      <c r="M80" s="25">
        <v>41294.040277777778</v>
      </c>
      <c r="N80" s="25" t="s">
        <v>126</v>
      </c>
      <c r="O80" s="25" t="s">
        <v>126</v>
      </c>
      <c r="P80" s="25" t="s">
        <v>126</v>
      </c>
      <c r="Q80" s="25" t="s">
        <v>126</v>
      </c>
      <c r="R80" s="25" t="s">
        <v>126</v>
      </c>
      <c r="S80" s="22" t="s">
        <v>124</v>
      </c>
      <c r="T80" s="29" t="e">
        <f>S80-D80</f>
        <v>#VALUE!</v>
      </c>
      <c r="U80" s="30">
        <v>40</v>
      </c>
      <c r="V80" s="34"/>
      <c r="W80" s="30"/>
    </row>
    <row r="81" spans="1:725" s="15" customFormat="1" ht="15" customHeight="1">
      <c r="A81" s="23">
        <v>76</v>
      </c>
      <c r="B81" s="24" t="s">
        <v>79</v>
      </c>
      <c r="C81" s="24" t="s">
        <v>5</v>
      </c>
      <c r="D81" s="25">
        <v>41293.427083333336</v>
      </c>
      <c r="E81" s="25">
        <v>41293.523611111108</v>
      </c>
      <c r="F81" s="25">
        <v>41293.532638888886</v>
      </c>
      <c r="G81" s="25">
        <v>41293.614583333336</v>
      </c>
      <c r="H81" s="25">
        <v>41293.632638888892</v>
      </c>
      <c r="I81" s="25">
        <v>41293.740972222222</v>
      </c>
      <c r="J81" s="25">
        <v>41293.760416666664</v>
      </c>
      <c r="K81" s="25">
        <v>41293.895833333336</v>
      </c>
      <c r="L81" s="25">
        <v>41293.944444444445</v>
      </c>
      <c r="M81" s="25">
        <v>41294.114583333336</v>
      </c>
      <c r="N81" s="25" t="s">
        <v>126</v>
      </c>
      <c r="O81" s="25" t="s">
        <v>126</v>
      </c>
      <c r="P81" s="25" t="s">
        <v>126</v>
      </c>
      <c r="Q81" s="25" t="s">
        <v>126</v>
      </c>
      <c r="R81" s="25" t="s">
        <v>126</v>
      </c>
      <c r="S81" s="22" t="s">
        <v>124</v>
      </c>
      <c r="T81" s="29" t="e">
        <f>S81-D81</f>
        <v>#VALUE!</v>
      </c>
      <c r="U81" s="30">
        <v>40</v>
      </c>
      <c r="V81" s="34"/>
      <c r="W81" s="3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/>
      <c r="KB81" s="20"/>
      <c r="KC81" s="20"/>
      <c r="KD81" s="20"/>
      <c r="KE81" s="20"/>
      <c r="KF81" s="20"/>
      <c r="KG81" s="20"/>
      <c r="KH81" s="20"/>
      <c r="KI81" s="20"/>
      <c r="KJ81" s="20"/>
      <c r="KK81" s="20"/>
      <c r="KL81" s="20"/>
      <c r="KM81" s="20"/>
      <c r="KN81" s="20"/>
      <c r="KO81" s="20"/>
      <c r="KP81" s="20"/>
      <c r="KQ81" s="20"/>
      <c r="KR81" s="20"/>
      <c r="KS81" s="20"/>
      <c r="KT81" s="20"/>
      <c r="KU81" s="20"/>
      <c r="KV81" s="20"/>
      <c r="KW81" s="20"/>
      <c r="KX81" s="20"/>
      <c r="KY81" s="20"/>
      <c r="KZ81" s="20"/>
      <c r="LA81" s="20"/>
      <c r="LB81" s="20"/>
      <c r="LC81" s="20"/>
      <c r="LD81" s="20"/>
      <c r="LE81" s="20"/>
      <c r="LF81" s="20"/>
      <c r="LG81" s="20"/>
      <c r="LH81" s="20"/>
      <c r="LI81" s="20"/>
      <c r="LJ81" s="20"/>
      <c r="LK81" s="20"/>
      <c r="LL81" s="20"/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/>
      <c r="OE81" s="20"/>
      <c r="OF81" s="20"/>
      <c r="OG81" s="20"/>
      <c r="OH81" s="20"/>
      <c r="OI81" s="20"/>
      <c r="OJ81" s="20"/>
      <c r="OK81" s="20"/>
      <c r="OL81" s="20"/>
      <c r="OM81" s="20"/>
      <c r="ON81" s="20"/>
      <c r="OO81" s="20"/>
      <c r="OP81" s="20"/>
      <c r="OQ81" s="20"/>
      <c r="OR81" s="20"/>
      <c r="OS81" s="20"/>
      <c r="OT81" s="20"/>
      <c r="OU81" s="20"/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/>
      <c r="QG81" s="20"/>
      <c r="QH81" s="20"/>
      <c r="QI81" s="20"/>
      <c r="QJ81" s="20"/>
      <c r="QK81" s="20"/>
      <c r="QL81" s="20"/>
      <c r="QM81" s="20"/>
      <c r="QN81" s="20"/>
      <c r="QO81" s="20"/>
      <c r="QP81" s="20"/>
      <c r="QQ81" s="20"/>
      <c r="QR81" s="20"/>
      <c r="QS81" s="20"/>
      <c r="QT81" s="20"/>
      <c r="QU81" s="20"/>
      <c r="QV81" s="20"/>
      <c r="QW81" s="20"/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/>
      <c r="SA81" s="20"/>
      <c r="SB81" s="20"/>
      <c r="SC81" s="20"/>
      <c r="SD81" s="20"/>
      <c r="SE81" s="20"/>
      <c r="SF81" s="20"/>
      <c r="SG81" s="20"/>
      <c r="SH81" s="20"/>
      <c r="SI81" s="20"/>
      <c r="SJ81" s="20"/>
      <c r="SK81" s="20"/>
      <c r="SL81" s="20"/>
      <c r="SM81" s="20"/>
      <c r="SN81" s="20"/>
      <c r="SO81" s="20"/>
      <c r="SP81" s="20"/>
      <c r="SQ81" s="20"/>
      <c r="SR81" s="20"/>
      <c r="SS81" s="20"/>
      <c r="ST81" s="20"/>
      <c r="SU81" s="20"/>
      <c r="SV81" s="20"/>
      <c r="SW81" s="20"/>
      <c r="SX81" s="20"/>
      <c r="SY81" s="20"/>
      <c r="SZ81" s="20"/>
      <c r="TA81" s="20"/>
      <c r="TB81" s="20"/>
      <c r="TC81" s="20"/>
      <c r="TD81" s="20"/>
      <c r="TE81" s="20"/>
      <c r="TF81" s="20"/>
      <c r="TG81" s="20"/>
      <c r="TH81" s="20"/>
      <c r="TI81" s="20"/>
      <c r="TJ81" s="20"/>
      <c r="TK81" s="20"/>
      <c r="TL81" s="20"/>
      <c r="TM81" s="20"/>
      <c r="TN81" s="20"/>
      <c r="TO81" s="20"/>
      <c r="TP81" s="20"/>
      <c r="TQ81" s="20"/>
      <c r="TR81" s="20"/>
      <c r="TS81" s="20"/>
      <c r="TT81" s="20"/>
      <c r="TU81" s="20"/>
      <c r="TV81" s="20"/>
      <c r="TW81" s="20"/>
      <c r="TX81" s="20"/>
      <c r="TY81" s="20"/>
      <c r="TZ81" s="20"/>
      <c r="UA81" s="20"/>
      <c r="UB81" s="20"/>
      <c r="UC81" s="20"/>
      <c r="UD81" s="20"/>
      <c r="UE81" s="20"/>
      <c r="UF81" s="20"/>
      <c r="UG81" s="20"/>
      <c r="UH81" s="20"/>
      <c r="UI81" s="20"/>
      <c r="UJ81" s="20"/>
      <c r="UK81" s="20"/>
      <c r="UL81" s="20"/>
      <c r="UM81" s="20"/>
      <c r="UN81" s="20"/>
      <c r="UO81" s="20"/>
      <c r="UP81" s="20"/>
      <c r="UQ81" s="20"/>
      <c r="UR81" s="20"/>
      <c r="US81" s="20"/>
      <c r="UT81" s="20"/>
      <c r="UU81" s="20"/>
      <c r="UV81" s="20"/>
      <c r="UW81" s="20"/>
      <c r="UX81" s="20"/>
      <c r="UY81" s="20"/>
      <c r="UZ81" s="20"/>
      <c r="VA81" s="20"/>
      <c r="VB81" s="20"/>
      <c r="VC81" s="20"/>
      <c r="VD81" s="20"/>
      <c r="VE81" s="20"/>
      <c r="VF81" s="20"/>
      <c r="VG81" s="20"/>
      <c r="VH81" s="20"/>
      <c r="VI81" s="20"/>
      <c r="VJ81" s="20"/>
      <c r="VK81" s="20"/>
      <c r="VL81" s="20"/>
      <c r="VM81" s="20"/>
      <c r="VN81" s="20"/>
      <c r="VO81" s="20"/>
      <c r="VP81" s="20"/>
      <c r="VQ81" s="20"/>
      <c r="VR81" s="20"/>
      <c r="VS81" s="20"/>
      <c r="VT81" s="20"/>
      <c r="VU81" s="20"/>
      <c r="VV81" s="20"/>
      <c r="VW81" s="20"/>
      <c r="VX81" s="20"/>
      <c r="VY81" s="20"/>
      <c r="VZ81" s="20"/>
      <c r="WA81" s="20"/>
      <c r="WB81" s="20"/>
      <c r="WC81" s="20"/>
      <c r="WD81" s="20"/>
      <c r="WE81" s="20"/>
      <c r="WF81" s="20"/>
      <c r="WG81" s="20"/>
      <c r="WH81" s="20"/>
      <c r="WI81" s="20"/>
      <c r="WJ81" s="20"/>
      <c r="WK81" s="20"/>
      <c r="WL81" s="20"/>
      <c r="WM81" s="20"/>
      <c r="WN81" s="20"/>
      <c r="WO81" s="20"/>
      <c r="WP81" s="20"/>
      <c r="WQ81" s="20"/>
      <c r="WR81" s="20"/>
      <c r="WS81" s="20"/>
      <c r="WT81" s="20"/>
      <c r="WU81" s="20"/>
      <c r="WV81" s="20"/>
      <c r="WW81" s="20"/>
      <c r="WX81" s="20"/>
      <c r="WY81" s="20"/>
      <c r="WZ81" s="20"/>
      <c r="XA81" s="20"/>
      <c r="XB81" s="20"/>
      <c r="XC81" s="20"/>
      <c r="XD81" s="20"/>
      <c r="XE81" s="20"/>
      <c r="XF81" s="20"/>
      <c r="XG81" s="20"/>
      <c r="XH81" s="20"/>
      <c r="XI81" s="20"/>
      <c r="XJ81" s="20"/>
      <c r="XK81" s="20"/>
      <c r="XL81" s="20"/>
      <c r="XM81" s="20"/>
      <c r="XN81" s="20"/>
      <c r="XO81" s="20"/>
      <c r="XP81" s="20"/>
      <c r="XQ81" s="20"/>
      <c r="XR81" s="20"/>
      <c r="XS81" s="20"/>
      <c r="XT81" s="20"/>
      <c r="XU81" s="20"/>
      <c r="XV81" s="20"/>
      <c r="XW81" s="20"/>
      <c r="XX81" s="20"/>
      <c r="XY81" s="20"/>
      <c r="XZ81" s="20"/>
      <c r="YA81" s="20"/>
      <c r="YB81" s="20"/>
      <c r="YC81" s="20"/>
      <c r="YD81" s="20"/>
      <c r="YE81" s="20"/>
      <c r="YF81" s="20"/>
      <c r="YG81" s="20"/>
      <c r="YH81" s="20"/>
      <c r="YI81" s="20"/>
      <c r="YJ81" s="20"/>
      <c r="YK81" s="20"/>
      <c r="YL81" s="20"/>
      <c r="YM81" s="20"/>
      <c r="YN81" s="20"/>
      <c r="YO81" s="20"/>
      <c r="YP81" s="20"/>
      <c r="YQ81" s="20"/>
      <c r="YR81" s="20"/>
      <c r="YS81" s="20"/>
      <c r="YT81" s="20"/>
      <c r="YU81" s="20"/>
      <c r="YV81" s="20"/>
      <c r="YW81" s="20"/>
      <c r="YX81" s="20"/>
      <c r="YY81" s="20"/>
      <c r="YZ81" s="20"/>
      <c r="ZA81" s="20"/>
      <c r="ZB81" s="20"/>
      <c r="ZC81" s="20"/>
      <c r="ZD81" s="20"/>
      <c r="ZE81" s="20"/>
      <c r="ZF81" s="20"/>
      <c r="ZG81" s="20"/>
      <c r="ZH81" s="20"/>
      <c r="ZI81" s="20"/>
      <c r="ZJ81" s="20"/>
      <c r="ZK81" s="20"/>
      <c r="ZL81" s="20"/>
      <c r="ZM81" s="20"/>
      <c r="ZN81" s="20"/>
      <c r="ZO81" s="20"/>
      <c r="ZP81" s="20"/>
      <c r="ZQ81" s="20"/>
      <c r="ZR81" s="20"/>
      <c r="ZS81" s="20"/>
      <c r="ZT81" s="20"/>
      <c r="ZU81" s="20"/>
      <c r="ZV81" s="20"/>
      <c r="ZW81" s="20"/>
      <c r="ZX81" s="20"/>
      <c r="ZY81" s="20"/>
      <c r="ZZ81" s="20"/>
      <c r="AAA81" s="20"/>
      <c r="AAB81" s="20"/>
      <c r="AAC81" s="20"/>
      <c r="AAD81" s="20"/>
      <c r="AAE81" s="20"/>
      <c r="AAF81" s="20"/>
      <c r="AAG81" s="20"/>
      <c r="AAH81" s="20"/>
      <c r="AAI81" s="20"/>
      <c r="AAJ81" s="20"/>
      <c r="AAK81" s="20"/>
      <c r="AAL81" s="20"/>
      <c r="AAM81" s="20"/>
      <c r="AAN81" s="20"/>
      <c r="AAO81" s="20"/>
      <c r="AAP81" s="20"/>
      <c r="AAQ81" s="20"/>
      <c r="AAR81" s="20"/>
      <c r="AAS81" s="20"/>
      <c r="AAT81" s="20"/>
      <c r="AAU81" s="20"/>
      <c r="AAV81" s="20"/>
      <c r="AAW81" s="20"/>
    </row>
    <row r="82" spans="1:725" ht="15" customHeight="1">
      <c r="A82" s="23">
        <v>62</v>
      </c>
      <c r="B82" s="24" t="s">
        <v>65</v>
      </c>
      <c r="C82" s="24" t="s">
        <v>5</v>
      </c>
      <c r="D82" s="25">
        <v>41293.427083333336</v>
      </c>
      <c r="E82" s="25">
        <v>41293.54583333333</v>
      </c>
      <c r="F82" s="25">
        <v>41293.553472222222</v>
      </c>
      <c r="G82" s="25">
        <v>41293.65625</v>
      </c>
      <c r="H82" s="25">
        <v>41293.679861111108</v>
      </c>
      <c r="I82" s="25">
        <v>41293.786111111112</v>
      </c>
      <c r="J82" s="25">
        <v>41293.797222222223</v>
      </c>
      <c r="K82" s="25">
        <v>41293.843055555553</v>
      </c>
      <c r="L82" s="25">
        <v>41293.984722222223</v>
      </c>
      <c r="M82" s="25">
        <v>41294.125694444447</v>
      </c>
      <c r="N82" s="25" t="s">
        <v>126</v>
      </c>
      <c r="O82" s="25" t="s">
        <v>126</v>
      </c>
      <c r="P82" s="25" t="s">
        <v>126</v>
      </c>
      <c r="Q82" s="25" t="s">
        <v>126</v>
      </c>
      <c r="R82" s="25" t="s">
        <v>126</v>
      </c>
      <c r="S82" s="22" t="s">
        <v>124</v>
      </c>
      <c r="T82" s="29" t="e">
        <f>S82-D82</f>
        <v>#VALUE!</v>
      </c>
      <c r="U82" s="30">
        <v>40</v>
      </c>
      <c r="V82" s="34"/>
      <c r="W82" s="30"/>
    </row>
    <row r="83" spans="1:725" ht="15" customHeight="1">
      <c r="A83" s="23">
        <v>75</v>
      </c>
      <c r="B83" s="24" t="s">
        <v>78</v>
      </c>
      <c r="C83" s="24" t="s">
        <v>5</v>
      </c>
      <c r="D83" s="25">
        <v>41293.427083333336</v>
      </c>
      <c r="E83" s="25">
        <v>41293.529861111114</v>
      </c>
      <c r="F83" s="25">
        <v>41293.534722222219</v>
      </c>
      <c r="G83" s="25">
        <v>41293.626388888886</v>
      </c>
      <c r="H83" s="25">
        <v>41293.628472222219</v>
      </c>
      <c r="I83" s="25">
        <v>41293.722222222219</v>
      </c>
      <c r="J83" s="25" t="s">
        <v>126</v>
      </c>
      <c r="K83" s="25" t="s">
        <v>126</v>
      </c>
      <c r="L83" s="25" t="s">
        <v>126</v>
      </c>
      <c r="M83" s="25" t="s">
        <v>126</v>
      </c>
      <c r="N83" s="25" t="s">
        <v>126</v>
      </c>
      <c r="O83" s="25" t="s">
        <v>126</v>
      </c>
      <c r="P83" s="25" t="s">
        <v>126</v>
      </c>
      <c r="Q83" s="25" t="s">
        <v>126</v>
      </c>
      <c r="R83" s="25" t="s">
        <v>126</v>
      </c>
      <c r="S83" s="22" t="s">
        <v>124</v>
      </c>
      <c r="T83" s="29" t="e">
        <f>S83-D83</f>
        <v>#VALUE!</v>
      </c>
      <c r="U83" s="30">
        <v>24</v>
      </c>
      <c r="V83" s="34"/>
      <c r="W83" s="30"/>
    </row>
    <row r="84" spans="1:725" ht="15" customHeight="1">
      <c r="A84" s="23">
        <v>17</v>
      </c>
      <c r="B84" s="24" t="s">
        <v>21</v>
      </c>
      <c r="C84" s="24" t="s">
        <v>5</v>
      </c>
      <c r="D84" s="25">
        <v>41293.427083333336</v>
      </c>
      <c r="E84" s="25">
        <v>41293.527777777781</v>
      </c>
      <c r="F84" s="25">
        <v>41293.530555555553</v>
      </c>
      <c r="G84" s="25">
        <v>41293.647222222222</v>
      </c>
      <c r="H84" s="25">
        <v>41293.677083333336</v>
      </c>
      <c r="I84" s="25">
        <v>41293.803472222222</v>
      </c>
      <c r="J84" s="25" t="s">
        <v>126</v>
      </c>
      <c r="K84" s="25" t="s">
        <v>126</v>
      </c>
      <c r="L84" s="25" t="s">
        <v>126</v>
      </c>
      <c r="M84" s="25" t="s">
        <v>126</v>
      </c>
      <c r="N84" s="25" t="s">
        <v>126</v>
      </c>
      <c r="O84" s="25" t="s">
        <v>126</v>
      </c>
      <c r="P84" s="25" t="s">
        <v>126</v>
      </c>
      <c r="Q84" s="25" t="s">
        <v>126</v>
      </c>
      <c r="R84" s="25" t="s">
        <v>126</v>
      </c>
      <c r="S84" s="22" t="s">
        <v>124</v>
      </c>
      <c r="T84" s="29" t="e">
        <f>S84-D84</f>
        <v>#VALUE!</v>
      </c>
      <c r="U84" s="30">
        <v>24</v>
      </c>
      <c r="V84" s="34"/>
      <c r="W84" s="30"/>
    </row>
    <row r="85" spans="1:725" ht="15" customHeight="1">
      <c r="A85" s="23">
        <v>56</v>
      </c>
      <c r="B85" s="24" t="s">
        <v>59</v>
      </c>
      <c r="C85" s="24" t="s">
        <v>5</v>
      </c>
      <c r="D85" s="25">
        <v>41293.427083333336</v>
      </c>
      <c r="E85" s="25">
        <v>41293.54583333333</v>
      </c>
      <c r="F85" s="25">
        <v>41293.553472222222</v>
      </c>
      <c r="G85" s="25">
        <v>41293.660416666666</v>
      </c>
      <c r="H85" s="25">
        <v>41293.677083333336</v>
      </c>
      <c r="I85" s="25">
        <v>41293.803472222222</v>
      </c>
      <c r="J85" s="25" t="s">
        <v>126</v>
      </c>
      <c r="K85" s="25" t="s">
        <v>126</v>
      </c>
      <c r="L85" s="25" t="s">
        <v>126</v>
      </c>
      <c r="M85" s="25" t="s">
        <v>126</v>
      </c>
      <c r="N85" s="25" t="s">
        <v>126</v>
      </c>
      <c r="O85" s="25" t="s">
        <v>126</v>
      </c>
      <c r="P85" s="25" t="s">
        <v>126</v>
      </c>
      <c r="Q85" s="25" t="s">
        <v>126</v>
      </c>
      <c r="R85" s="25" t="s">
        <v>126</v>
      </c>
      <c r="S85" s="22" t="s">
        <v>124</v>
      </c>
      <c r="T85" s="29" t="e">
        <f>S85-D85</f>
        <v>#VALUE!</v>
      </c>
      <c r="U85" s="30">
        <v>24</v>
      </c>
      <c r="V85" s="34"/>
      <c r="W85" s="30"/>
    </row>
    <row r="86" spans="1:725" ht="15" customHeight="1">
      <c r="A86" s="23">
        <v>19</v>
      </c>
      <c r="B86" s="24" t="s">
        <v>23</v>
      </c>
      <c r="C86" s="24" t="s">
        <v>5</v>
      </c>
      <c r="D86" s="25">
        <v>41293.427083333336</v>
      </c>
      <c r="E86" s="25">
        <v>41293.53125</v>
      </c>
      <c r="F86" s="25">
        <v>41293.537499999999</v>
      </c>
      <c r="G86" s="25">
        <v>41293.61041666667</v>
      </c>
      <c r="H86" s="23" t="s">
        <v>126</v>
      </c>
      <c r="I86" s="23" t="s">
        <v>126</v>
      </c>
      <c r="J86" s="23" t="s">
        <v>126</v>
      </c>
      <c r="K86" s="23" t="s">
        <v>126</v>
      </c>
      <c r="L86" s="23" t="s">
        <v>126</v>
      </c>
      <c r="M86" s="23" t="s">
        <v>126</v>
      </c>
      <c r="N86" s="23" t="s">
        <v>126</v>
      </c>
      <c r="O86" s="23" t="s">
        <v>126</v>
      </c>
      <c r="P86" s="23" t="s">
        <v>126</v>
      </c>
      <c r="Q86" s="23" t="s">
        <v>126</v>
      </c>
      <c r="R86" s="23" t="s">
        <v>126</v>
      </c>
      <c r="S86" s="22" t="s">
        <v>124</v>
      </c>
      <c r="T86" s="29" t="e">
        <f>S86-D86</f>
        <v>#VALUE!</v>
      </c>
      <c r="U86" s="30">
        <v>16</v>
      </c>
      <c r="V86" s="34"/>
      <c r="W86" s="30"/>
    </row>
    <row r="87" spans="1:725" ht="15" customHeight="1">
      <c r="A87" s="23">
        <v>72</v>
      </c>
      <c r="B87" s="24" t="s">
        <v>75</v>
      </c>
      <c r="C87" s="24" t="s">
        <v>5</v>
      </c>
      <c r="D87" s="25">
        <v>41293.427083333336</v>
      </c>
      <c r="E87" s="25">
        <v>41293.554166666669</v>
      </c>
      <c r="F87" s="25">
        <v>41293.564583333333</v>
      </c>
      <c r="G87" s="25">
        <v>41293.681944444441</v>
      </c>
      <c r="H87" s="25" t="s">
        <v>126</v>
      </c>
      <c r="I87" s="25" t="s">
        <v>126</v>
      </c>
      <c r="J87" s="25" t="s">
        <v>126</v>
      </c>
      <c r="K87" s="25" t="s">
        <v>126</v>
      </c>
      <c r="L87" s="25" t="s">
        <v>126</v>
      </c>
      <c r="M87" s="25" t="s">
        <v>126</v>
      </c>
      <c r="N87" s="25" t="s">
        <v>126</v>
      </c>
      <c r="O87" s="25" t="s">
        <v>126</v>
      </c>
      <c r="P87" s="25" t="s">
        <v>126</v>
      </c>
      <c r="Q87" s="25" t="s">
        <v>126</v>
      </c>
      <c r="R87" s="25" t="s">
        <v>126</v>
      </c>
      <c r="S87" s="22" t="s">
        <v>124</v>
      </c>
      <c r="T87" s="29" t="e">
        <f>S87-D87</f>
        <v>#VALUE!</v>
      </c>
      <c r="U87" s="30">
        <v>16</v>
      </c>
      <c r="V87" s="34"/>
      <c r="W87" s="30"/>
    </row>
    <row r="88" spans="1:725" ht="15" customHeight="1">
      <c r="A88" s="23">
        <v>35</v>
      </c>
      <c r="B88" s="24" t="s">
        <v>39</v>
      </c>
      <c r="C88" s="24" t="s">
        <v>5</v>
      </c>
      <c r="D88" s="25">
        <v>41293.427083333336</v>
      </c>
      <c r="E88" s="25">
        <v>41293.554166666669</v>
      </c>
      <c r="F88" s="25">
        <v>41293.564583333333</v>
      </c>
      <c r="G88" s="25">
        <v>41293.681944444441</v>
      </c>
      <c r="H88" s="25" t="s">
        <v>126</v>
      </c>
      <c r="I88" s="25" t="s">
        <v>126</v>
      </c>
      <c r="J88" s="25" t="s">
        <v>126</v>
      </c>
      <c r="K88" s="25" t="s">
        <v>126</v>
      </c>
      <c r="L88" s="25" t="s">
        <v>126</v>
      </c>
      <c r="M88" s="25" t="s">
        <v>126</v>
      </c>
      <c r="N88" s="25" t="s">
        <v>126</v>
      </c>
      <c r="O88" s="25" t="s">
        <v>126</v>
      </c>
      <c r="P88" s="25" t="s">
        <v>126</v>
      </c>
      <c r="Q88" s="25" t="s">
        <v>126</v>
      </c>
      <c r="R88" s="25" t="s">
        <v>126</v>
      </c>
      <c r="S88" s="22" t="s">
        <v>124</v>
      </c>
      <c r="T88" s="29" t="e">
        <f>S88-D88</f>
        <v>#VALUE!</v>
      </c>
      <c r="U88" s="30">
        <v>16</v>
      </c>
      <c r="V88" s="34"/>
      <c r="W88" s="30"/>
    </row>
    <row r="89" spans="1:725" s="15" customFormat="1" ht="15" customHeight="1">
      <c r="A89" s="23">
        <v>34</v>
      </c>
      <c r="B89" s="24" t="s">
        <v>38</v>
      </c>
      <c r="C89" s="24" t="s">
        <v>5</v>
      </c>
      <c r="D89" s="25">
        <v>41293.427083333336</v>
      </c>
      <c r="E89" s="25">
        <v>41293.554166666669</v>
      </c>
      <c r="F89" s="25">
        <v>41293.564583333333</v>
      </c>
      <c r="G89" s="25">
        <v>41293.681944444441</v>
      </c>
      <c r="H89" s="25" t="s">
        <v>126</v>
      </c>
      <c r="I89" s="25" t="s">
        <v>126</v>
      </c>
      <c r="J89" s="25" t="s">
        <v>126</v>
      </c>
      <c r="K89" s="25" t="s">
        <v>126</v>
      </c>
      <c r="L89" s="25" t="s">
        <v>126</v>
      </c>
      <c r="M89" s="25" t="s">
        <v>126</v>
      </c>
      <c r="N89" s="25" t="s">
        <v>126</v>
      </c>
      <c r="O89" s="25" t="s">
        <v>126</v>
      </c>
      <c r="P89" s="25" t="s">
        <v>126</v>
      </c>
      <c r="Q89" s="25" t="s">
        <v>126</v>
      </c>
      <c r="R89" s="25" t="s">
        <v>126</v>
      </c>
      <c r="S89" s="22" t="s">
        <v>124</v>
      </c>
      <c r="T89" s="29" t="e">
        <f>S89-D89</f>
        <v>#VALUE!</v>
      </c>
      <c r="U89" s="30">
        <v>16</v>
      </c>
      <c r="V89" s="34"/>
      <c r="W89" s="3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/>
      <c r="KB89" s="20"/>
      <c r="KC89" s="20"/>
      <c r="KD89" s="20"/>
      <c r="KE89" s="20"/>
      <c r="KF89" s="20"/>
      <c r="KG89" s="20"/>
      <c r="KH89" s="20"/>
      <c r="KI89" s="20"/>
      <c r="KJ89" s="20"/>
      <c r="KK89" s="20"/>
      <c r="KL89" s="20"/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/>
      <c r="LL89" s="20"/>
      <c r="LM89" s="20"/>
      <c r="LN89" s="20"/>
      <c r="LO89" s="20"/>
      <c r="LP89" s="20"/>
      <c r="LQ89" s="20"/>
      <c r="LR89" s="20"/>
      <c r="LS89" s="20"/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/>
      <c r="OE89" s="20"/>
      <c r="OF89" s="20"/>
      <c r="OG89" s="20"/>
      <c r="OH89" s="20"/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/>
      <c r="QG89" s="20"/>
      <c r="QH89" s="20"/>
      <c r="QI89" s="20"/>
      <c r="QJ89" s="20"/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/>
      <c r="SA89" s="20"/>
      <c r="SB89" s="20"/>
      <c r="SC89" s="20"/>
      <c r="SD89" s="20"/>
      <c r="SE89" s="20"/>
      <c r="SF89" s="20"/>
      <c r="SG89" s="20"/>
      <c r="SH89" s="20"/>
      <c r="SI89" s="20"/>
      <c r="SJ89" s="20"/>
      <c r="SK89" s="20"/>
      <c r="SL89" s="20"/>
      <c r="SM89" s="20"/>
      <c r="SN89" s="20"/>
      <c r="SO89" s="20"/>
      <c r="SP89" s="20"/>
      <c r="SQ89" s="20"/>
      <c r="SR89" s="20"/>
      <c r="SS89" s="20"/>
      <c r="ST89" s="20"/>
      <c r="SU89" s="20"/>
      <c r="SV89" s="20"/>
      <c r="SW89" s="20"/>
      <c r="SX89" s="20"/>
      <c r="SY89" s="20"/>
      <c r="SZ89" s="20"/>
      <c r="TA89" s="20"/>
      <c r="TB89" s="20"/>
      <c r="TC89" s="20"/>
      <c r="TD89" s="20"/>
      <c r="TE89" s="20"/>
      <c r="TF89" s="20"/>
      <c r="TG89" s="20"/>
      <c r="TH89" s="20"/>
      <c r="TI89" s="20"/>
      <c r="TJ89" s="20"/>
      <c r="TK89" s="20"/>
      <c r="TL89" s="20"/>
      <c r="TM89" s="20"/>
      <c r="TN89" s="20"/>
      <c r="TO89" s="20"/>
      <c r="TP89" s="20"/>
      <c r="TQ89" s="20"/>
      <c r="TR89" s="20"/>
      <c r="TS89" s="20"/>
      <c r="TT89" s="20"/>
      <c r="TU89" s="20"/>
      <c r="TV89" s="20"/>
      <c r="TW89" s="20"/>
      <c r="TX89" s="20"/>
      <c r="TY89" s="20"/>
      <c r="TZ89" s="20"/>
      <c r="UA89" s="20"/>
      <c r="UB89" s="20"/>
      <c r="UC89" s="20"/>
      <c r="UD89" s="20"/>
      <c r="UE89" s="20"/>
      <c r="UF89" s="20"/>
      <c r="UG89" s="20"/>
      <c r="UH89" s="20"/>
      <c r="UI89" s="20"/>
      <c r="UJ89" s="20"/>
      <c r="UK89" s="20"/>
      <c r="UL89" s="20"/>
      <c r="UM89" s="20"/>
      <c r="UN89" s="20"/>
      <c r="UO89" s="20"/>
      <c r="UP89" s="20"/>
      <c r="UQ89" s="20"/>
      <c r="UR89" s="20"/>
      <c r="US89" s="20"/>
      <c r="UT89" s="20"/>
      <c r="UU89" s="20"/>
      <c r="UV89" s="20"/>
      <c r="UW89" s="20"/>
      <c r="UX89" s="20"/>
      <c r="UY89" s="20"/>
      <c r="UZ89" s="20"/>
      <c r="VA89" s="20"/>
      <c r="VB89" s="20"/>
      <c r="VC89" s="20"/>
      <c r="VD89" s="20"/>
      <c r="VE89" s="20"/>
      <c r="VF89" s="20"/>
      <c r="VG89" s="20"/>
      <c r="VH89" s="20"/>
      <c r="VI89" s="20"/>
      <c r="VJ89" s="20"/>
      <c r="VK89" s="20"/>
      <c r="VL89" s="20"/>
      <c r="VM89" s="20"/>
      <c r="VN89" s="20"/>
      <c r="VO89" s="20"/>
      <c r="VP89" s="20"/>
      <c r="VQ89" s="20"/>
      <c r="VR89" s="20"/>
      <c r="VS89" s="20"/>
      <c r="VT89" s="20"/>
      <c r="VU89" s="20"/>
      <c r="VV89" s="20"/>
      <c r="VW89" s="20"/>
      <c r="VX89" s="20"/>
      <c r="VY89" s="20"/>
      <c r="VZ89" s="20"/>
      <c r="WA89" s="20"/>
      <c r="WB89" s="20"/>
      <c r="WC89" s="20"/>
      <c r="WD89" s="20"/>
      <c r="WE89" s="20"/>
      <c r="WF89" s="20"/>
      <c r="WG89" s="20"/>
      <c r="WH89" s="20"/>
      <c r="WI89" s="20"/>
      <c r="WJ89" s="20"/>
      <c r="WK89" s="20"/>
      <c r="WL89" s="20"/>
      <c r="WM89" s="20"/>
      <c r="WN89" s="20"/>
      <c r="WO89" s="20"/>
      <c r="WP89" s="20"/>
      <c r="WQ89" s="20"/>
      <c r="WR89" s="20"/>
      <c r="WS89" s="20"/>
      <c r="WT89" s="20"/>
      <c r="WU89" s="20"/>
      <c r="WV89" s="20"/>
      <c r="WW89" s="20"/>
      <c r="WX89" s="20"/>
      <c r="WY89" s="20"/>
      <c r="WZ89" s="20"/>
      <c r="XA89" s="20"/>
      <c r="XB89" s="20"/>
      <c r="XC89" s="20"/>
      <c r="XD89" s="20"/>
      <c r="XE89" s="20"/>
      <c r="XF89" s="20"/>
      <c r="XG89" s="20"/>
      <c r="XH89" s="20"/>
      <c r="XI89" s="20"/>
      <c r="XJ89" s="20"/>
      <c r="XK89" s="20"/>
      <c r="XL89" s="20"/>
      <c r="XM89" s="20"/>
      <c r="XN89" s="20"/>
      <c r="XO89" s="20"/>
      <c r="XP89" s="20"/>
      <c r="XQ89" s="20"/>
      <c r="XR89" s="20"/>
      <c r="XS89" s="20"/>
      <c r="XT89" s="20"/>
      <c r="XU89" s="20"/>
      <c r="XV89" s="20"/>
      <c r="XW89" s="20"/>
      <c r="XX89" s="20"/>
      <c r="XY89" s="20"/>
      <c r="XZ89" s="20"/>
      <c r="YA89" s="20"/>
      <c r="YB89" s="20"/>
      <c r="YC89" s="20"/>
      <c r="YD89" s="20"/>
      <c r="YE89" s="20"/>
      <c r="YF89" s="20"/>
      <c r="YG89" s="20"/>
      <c r="YH89" s="20"/>
      <c r="YI89" s="20"/>
      <c r="YJ89" s="20"/>
      <c r="YK89" s="20"/>
      <c r="YL89" s="20"/>
      <c r="YM89" s="20"/>
      <c r="YN89" s="20"/>
      <c r="YO89" s="20"/>
      <c r="YP89" s="20"/>
      <c r="YQ89" s="20"/>
      <c r="YR89" s="20"/>
      <c r="YS89" s="20"/>
      <c r="YT89" s="20"/>
      <c r="YU89" s="20"/>
      <c r="YV89" s="20"/>
      <c r="YW89" s="20"/>
      <c r="YX89" s="20"/>
      <c r="YY89" s="20"/>
      <c r="YZ89" s="20"/>
      <c r="ZA89" s="20"/>
      <c r="ZB89" s="20"/>
      <c r="ZC89" s="20"/>
      <c r="ZD89" s="20"/>
      <c r="ZE89" s="20"/>
      <c r="ZF89" s="20"/>
      <c r="ZG89" s="20"/>
      <c r="ZH89" s="20"/>
      <c r="ZI89" s="20"/>
      <c r="ZJ89" s="20"/>
      <c r="ZK89" s="20"/>
      <c r="ZL89" s="20"/>
      <c r="ZM89" s="20"/>
      <c r="ZN89" s="20"/>
      <c r="ZO89" s="20"/>
      <c r="ZP89" s="20"/>
      <c r="ZQ89" s="20"/>
      <c r="ZR89" s="20"/>
      <c r="ZS89" s="20"/>
      <c r="ZT89" s="20"/>
      <c r="ZU89" s="20"/>
      <c r="ZV89" s="20"/>
      <c r="ZW89" s="20"/>
      <c r="ZX89" s="20"/>
      <c r="ZY89" s="20"/>
      <c r="ZZ89" s="20"/>
      <c r="AAA89" s="20"/>
      <c r="AAB89" s="20"/>
      <c r="AAC89" s="20"/>
      <c r="AAD89" s="20"/>
      <c r="AAE89" s="20"/>
      <c r="AAF89" s="20"/>
      <c r="AAG89" s="20"/>
      <c r="AAH89" s="20"/>
      <c r="AAI89" s="20"/>
      <c r="AAJ89" s="20"/>
      <c r="AAK89" s="20"/>
      <c r="AAL89" s="20"/>
      <c r="AAM89" s="20"/>
      <c r="AAN89" s="20"/>
      <c r="AAO89" s="20"/>
      <c r="AAP89" s="20"/>
      <c r="AAQ89" s="20"/>
      <c r="AAR89" s="20"/>
      <c r="AAS89" s="20"/>
      <c r="AAT89" s="20"/>
      <c r="AAU89" s="20"/>
      <c r="AAV89" s="20"/>
      <c r="AAW89" s="20"/>
    </row>
    <row r="90" spans="1:725" s="15" customFormat="1" ht="15" customHeight="1">
      <c r="A90" s="23">
        <v>23</v>
      </c>
      <c r="B90" s="24" t="s">
        <v>27</v>
      </c>
      <c r="C90" s="24" t="s">
        <v>5</v>
      </c>
      <c r="D90" s="25">
        <v>41293.427083333336</v>
      </c>
      <c r="E90" s="25">
        <v>41293.580555555556</v>
      </c>
      <c r="F90" s="25" t="s">
        <v>126</v>
      </c>
      <c r="G90" s="25" t="s">
        <v>126</v>
      </c>
      <c r="H90" s="25" t="s">
        <v>126</v>
      </c>
      <c r="I90" s="25" t="s">
        <v>126</v>
      </c>
      <c r="J90" s="25" t="s">
        <v>126</v>
      </c>
      <c r="K90" s="25" t="s">
        <v>126</v>
      </c>
      <c r="L90" s="25" t="s">
        <v>126</v>
      </c>
      <c r="M90" s="25" t="s">
        <v>126</v>
      </c>
      <c r="N90" s="25" t="s">
        <v>126</v>
      </c>
      <c r="O90" s="25" t="s">
        <v>126</v>
      </c>
      <c r="P90" s="25" t="s">
        <v>126</v>
      </c>
      <c r="Q90" s="25" t="s">
        <v>126</v>
      </c>
      <c r="R90" s="25" t="s">
        <v>126</v>
      </c>
      <c r="S90" s="22" t="s">
        <v>124</v>
      </c>
      <c r="T90" s="29" t="e">
        <f>S90-D90</f>
        <v>#VALUE!</v>
      </c>
      <c r="U90" s="30">
        <v>8</v>
      </c>
      <c r="V90" s="34"/>
      <c r="W90" s="3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/>
      <c r="KB90" s="20"/>
      <c r="KC90" s="20"/>
      <c r="KD90" s="20"/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/>
      <c r="LL90" s="20"/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/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QF90" s="20"/>
      <c r="QG90" s="20"/>
      <c r="QH90" s="20"/>
      <c r="QI90" s="20"/>
      <c r="QJ90" s="20"/>
      <c r="QK90" s="20"/>
      <c r="QL90" s="20"/>
      <c r="QM90" s="20"/>
      <c r="QN90" s="20"/>
      <c r="QO90" s="20"/>
      <c r="QP90" s="20"/>
      <c r="QQ90" s="20"/>
      <c r="QR90" s="20"/>
      <c r="QS90" s="20"/>
      <c r="QT90" s="20"/>
      <c r="QU90" s="20"/>
      <c r="QV90" s="20"/>
      <c r="QW90" s="20"/>
      <c r="QX90" s="20"/>
      <c r="QY90" s="20"/>
      <c r="QZ90" s="20"/>
      <c r="RA90" s="20"/>
      <c r="RB90" s="20"/>
      <c r="RC90" s="20"/>
      <c r="RD90" s="20"/>
      <c r="RE90" s="20"/>
      <c r="RF90" s="20"/>
      <c r="RG90" s="20"/>
      <c r="RH90" s="20"/>
      <c r="RI90" s="20"/>
      <c r="RJ90" s="20"/>
      <c r="RK90" s="20"/>
      <c r="RL90" s="20"/>
      <c r="RM90" s="20"/>
      <c r="RN90" s="20"/>
      <c r="RO90" s="20"/>
      <c r="RP90" s="20"/>
      <c r="RQ90" s="20"/>
      <c r="RR90" s="20"/>
      <c r="RS90" s="20"/>
      <c r="RT90" s="20"/>
      <c r="RU90" s="20"/>
      <c r="RV90" s="20"/>
      <c r="RW90" s="20"/>
      <c r="RX90" s="20"/>
      <c r="RY90" s="20"/>
      <c r="RZ90" s="20"/>
      <c r="SA90" s="20"/>
      <c r="SB90" s="20"/>
      <c r="SC90" s="20"/>
      <c r="SD90" s="20"/>
      <c r="SE90" s="20"/>
      <c r="SF90" s="20"/>
      <c r="SG90" s="20"/>
      <c r="SH90" s="20"/>
      <c r="SI90" s="20"/>
      <c r="SJ90" s="20"/>
      <c r="SK90" s="20"/>
      <c r="SL90" s="20"/>
      <c r="SM90" s="20"/>
      <c r="SN90" s="20"/>
      <c r="SO90" s="20"/>
      <c r="SP90" s="20"/>
      <c r="SQ90" s="20"/>
      <c r="SR90" s="20"/>
      <c r="SS90" s="20"/>
      <c r="ST90" s="20"/>
      <c r="SU90" s="20"/>
      <c r="SV90" s="20"/>
      <c r="SW90" s="20"/>
      <c r="SX90" s="20"/>
      <c r="SY90" s="20"/>
      <c r="SZ90" s="20"/>
      <c r="TA90" s="20"/>
      <c r="TB90" s="20"/>
      <c r="TC90" s="20"/>
      <c r="TD90" s="20"/>
      <c r="TE90" s="20"/>
      <c r="TF90" s="20"/>
      <c r="TG90" s="20"/>
      <c r="TH90" s="20"/>
      <c r="TI90" s="20"/>
      <c r="TJ90" s="20"/>
      <c r="TK90" s="20"/>
      <c r="TL90" s="20"/>
      <c r="TM90" s="20"/>
      <c r="TN90" s="20"/>
      <c r="TO90" s="20"/>
      <c r="TP90" s="20"/>
      <c r="TQ90" s="20"/>
      <c r="TR90" s="20"/>
      <c r="TS90" s="20"/>
      <c r="TT90" s="20"/>
      <c r="TU90" s="20"/>
      <c r="TV90" s="20"/>
      <c r="TW90" s="20"/>
      <c r="TX90" s="20"/>
      <c r="TY90" s="20"/>
      <c r="TZ90" s="20"/>
      <c r="UA90" s="20"/>
      <c r="UB90" s="20"/>
      <c r="UC90" s="20"/>
      <c r="UD90" s="20"/>
      <c r="UE90" s="20"/>
      <c r="UF90" s="20"/>
      <c r="UG90" s="20"/>
      <c r="UH90" s="20"/>
      <c r="UI90" s="20"/>
      <c r="UJ90" s="20"/>
      <c r="UK90" s="20"/>
      <c r="UL90" s="20"/>
      <c r="UM90" s="20"/>
      <c r="UN90" s="20"/>
      <c r="UO90" s="20"/>
      <c r="UP90" s="20"/>
      <c r="UQ90" s="20"/>
      <c r="UR90" s="20"/>
      <c r="US90" s="20"/>
      <c r="UT90" s="20"/>
      <c r="UU90" s="20"/>
      <c r="UV90" s="20"/>
      <c r="UW90" s="20"/>
      <c r="UX90" s="20"/>
      <c r="UY90" s="20"/>
      <c r="UZ90" s="20"/>
      <c r="VA90" s="20"/>
      <c r="VB90" s="20"/>
      <c r="VC90" s="20"/>
      <c r="VD90" s="20"/>
      <c r="VE90" s="20"/>
      <c r="VF90" s="20"/>
      <c r="VG90" s="20"/>
      <c r="VH90" s="20"/>
      <c r="VI90" s="20"/>
      <c r="VJ90" s="20"/>
      <c r="VK90" s="20"/>
      <c r="VL90" s="20"/>
      <c r="VM90" s="20"/>
      <c r="VN90" s="20"/>
      <c r="VO90" s="20"/>
      <c r="VP90" s="20"/>
      <c r="VQ90" s="20"/>
      <c r="VR90" s="20"/>
      <c r="VS90" s="20"/>
      <c r="VT90" s="20"/>
      <c r="VU90" s="20"/>
      <c r="VV90" s="20"/>
      <c r="VW90" s="20"/>
      <c r="VX90" s="20"/>
      <c r="VY90" s="20"/>
      <c r="VZ90" s="20"/>
      <c r="WA90" s="20"/>
      <c r="WB90" s="20"/>
      <c r="WC90" s="20"/>
      <c r="WD90" s="20"/>
      <c r="WE90" s="20"/>
      <c r="WF90" s="20"/>
      <c r="WG90" s="20"/>
      <c r="WH90" s="20"/>
      <c r="WI90" s="20"/>
      <c r="WJ90" s="20"/>
      <c r="WK90" s="20"/>
      <c r="WL90" s="20"/>
      <c r="WM90" s="20"/>
      <c r="WN90" s="20"/>
      <c r="WO90" s="20"/>
      <c r="WP90" s="20"/>
      <c r="WQ90" s="20"/>
      <c r="WR90" s="20"/>
      <c r="WS90" s="20"/>
      <c r="WT90" s="20"/>
      <c r="WU90" s="20"/>
      <c r="WV90" s="20"/>
      <c r="WW90" s="20"/>
      <c r="WX90" s="20"/>
      <c r="WY90" s="20"/>
      <c r="WZ90" s="20"/>
      <c r="XA90" s="20"/>
      <c r="XB90" s="20"/>
      <c r="XC90" s="20"/>
      <c r="XD90" s="20"/>
      <c r="XE90" s="20"/>
      <c r="XF90" s="20"/>
      <c r="XG90" s="20"/>
      <c r="XH90" s="20"/>
      <c r="XI90" s="20"/>
      <c r="XJ90" s="20"/>
      <c r="XK90" s="20"/>
      <c r="XL90" s="20"/>
      <c r="XM90" s="20"/>
      <c r="XN90" s="20"/>
      <c r="XO90" s="20"/>
      <c r="XP90" s="20"/>
      <c r="XQ90" s="20"/>
      <c r="XR90" s="20"/>
      <c r="XS90" s="20"/>
      <c r="XT90" s="20"/>
      <c r="XU90" s="20"/>
      <c r="XV90" s="20"/>
      <c r="XW90" s="20"/>
      <c r="XX90" s="20"/>
      <c r="XY90" s="20"/>
      <c r="XZ90" s="20"/>
      <c r="YA90" s="20"/>
      <c r="YB90" s="20"/>
      <c r="YC90" s="20"/>
      <c r="YD90" s="20"/>
      <c r="YE90" s="20"/>
      <c r="YF90" s="20"/>
      <c r="YG90" s="20"/>
      <c r="YH90" s="20"/>
      <c r="YI90" s="20"/>
      <c r="YJ90" s="20"/>
      <c r="YK90" s="20"/>
      <c r="YL90" s="20"/>
      <c r="YM90" s="20"/>
      <c r="YN90" s="20"/>
      <c r="YO90" s="20"/>
      <c r="YP90" s="20"/>
      <c r="YQ90" s="20"/>
      <c r="YR90" s="20"/>
      <c r="YS90" s="20"/>
      <c r="YT90" s="20"/>
      <c r="YU90" s="20"/>
      <c r="YV90" s="20"/>
      <c r="YW90" s="20"/>
      <c r="YX90" s="20"/>
      <c r="YY90" s="20"/>
      <c r="YZ90" s="20"/>
      <c r="ZA90" s="20"/>
      <c r="ZB90" s="20"/>
      <c r="ZC90" s="20"/>
      <c r="ZD90" s="20"/>
      <c r="ZE90" s="20"/>
      <c r="ZF90" s="20"/>
      <c r="ZG90" s="20"/>
      <c r="ZH90" s="20"/>
      <c r="ZI90" s="20"/>
      <c r="ZJ90" s="20"/>
      <c r="ZK90" s="20"/>
      <c r="ZL90" s="20"/>
      <c r="ZM90" s="20"/>
      <c r="ZN90" s="20"/>
      <c r="ZO90" s="20"/>
      <c r="ZP90" s="20"/>
      <c r="ZQ90" s="20"/>
      <c r="ZR90" s="20"/>
      <c r="ZS90" s="20"/>
      <c r="ZT90" s="20"/>
      <c r="ZU90" s="20"/>
      <c r="ZV90" s="20"/>
      <c r="ZW90" s="20"/>
      <c r="ZX90" s="20"/>
      <c r="ZY90" s="20"/>
      <c r="ZZ90" s="20"/>
      <c r="AAA90" s="20"/>
      <c r="AAB90" s="20"/>
      <c r="AAC90" s="20"/>
      <c r="AAD90" s="20"/>
      <c r="AAE90" s="20"/>
      <c r="AAF90" s="20"/>
      <c r="AAG90" s="20"/>
      <c r="AAH90" s="20"/>
      <c r="AAI90" s="20"/>
      <c r="AAJ90" s="20"/>
      <c r="AAK90" s="20"/>
      <c r="AAL90" s="20"/>
      <c r="AAM90" s="20"/>
      <c r="AAN90" s="20"/>
      <c r="AAO90" s="20"/>
      <c r="AAP90" s="20"/>
      <c r="AAQ90" s="20"/>
      <c r="AAR90" s="20"/>
      <c r="AAS90" s="20"/>
      <c r="AAT90" s="20"/>
      <c r="AAU90" s="20"/>
      <c r="AAV90" s="20"/>
      <c r="AAW90" s="20"/>
    </row>
    <row r="91" spans="1:725" s="15" customFormat="1" ht="15" customHeight="1">
      <c r="A91" s="23">
        <v>80</v>
      </c>
      <c r="B91" s="24" t="s">
        <v>83</v>
      </c>
      <c r="C91" s="24" t="s">
        <v>5</v>
      </c>
      <c r="D91" s="25">
        <v>41293.427083333336</v>
      </c>
      <c r="E91" s="25">
        <v>41293.629861111112</v>
      </c>
      <c r="F91" s="25">
        <v>41293.631944444445</v>
      </c>
      <c r="G91" s="25" t="s">
        <v>126</v>
      </c>
      <c r="H91" s="25" t="s">
        <v>126</v>
      </c>
      <c r="I91" s="25" t="s">
        <v>126</v>
      </c>
      <c r="J91" s="25" t="s">
        <v>126</v>
      </c>
      <c r="K91" s="25" t="s">
        <v>126</v>
      </c>
      <c r="L91" s="25" t="s">
        <v>126</v>
      </c>
      <c r="M91" s="25" t="s">
        <v>126</v>
      </c>
      <c r="N91" s="25" t="s">
        <v>126</v>
      </c>
      <c r="O91" s="25" t="s">
        <v>126</v>
      </c>
      <c r="P91" s="25" t="s">
        <v>126</v>
      </c>
      <c r="Q91" s="25" t="s">
        <v>126</v>
      </c>
      <c r="R91" s="25" t="s">
        <v>126</v>
      </c>
      <c r="S91" s="22" t="s">
        <v>124</v>
      </c>
      <c r="T91" s="29" t="e">
        <f>S91-D91</f>
        <v>#VALUE!</v>
      </c>
      <c r="U91" s="30">
        <v>8</v>
      </c>
      <c r="V91" s="34"/>
      <c r="W91" s="3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/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LK91" s="20"/>
      <c r="LL91" s="20"/>
      <c r="LM91" s="20"/>
      <c r="LN91" s="20"/>
      <c r="LO91" s="20"/>
      <c r="LP91" s="20"/>
      <c r="LQ91" s="20"/>
      <c r="LR91" s="20"/>
      <c r="LS91" s="20"/>
      <c r="LT91" s="20"/>
      <c r="LU91" s="20"/>
      <c r="LV91" s="20"/>
      <c r="LW91" s="20"/>
      <c r="LX91" s="20"/>
      <c r="LY91" s="20"/>
      <c r="LZ91" s="20"/>
      <c r="MA91" s="20"/>
      <c r="MB91" s="20"/>
      <c r="MC91" s="20"/>
      <c r="MD91" s="20"/>
      <c r="ME91" s="20"/>
      <c r="MF91" s="20"/>
      <c r="MG91" s="20"/>
      <c r="MH91" s="20"/>
      <c r="MI91" s="20"/>
      <c r="MJ91" s="20"/>
      <c r="MK91" s="20"/>
      <c r="ML91" s="20"/>
      <c r="MM91" s="20"/>
      <c r="MN91" s="20"/>
      <c r="MO91" s="20"/>
      <c r="MP91" s="20"/>
      <c r="MQ91" s="20"/>
      <c r="MR91" s="20"/>
      <c r="MS91" s="20"/>
      <c r="MT91" s="20"/>
      <c r="MU91" s="20"/>
      <c r="MV91" s="20"/>
      <c r="MW91" s="20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  <c r="NL91" s="20"/>
      <c r="NM91" s="20"/>
      <c r="NN91" s="20"/>
      <c r="NO91" s="20"/>
      <c r="NP91" s="20"/>
      <c r="NQ91" s="20"/>
      <c r="NR91" s="20"/>
      <c r="NS91" s="20"/>
      <c r="NT91" s="20"/>
      <c r="NU91" s="20"/>
      <c r="NV91" s="20"/>
      <c r="NW91" s="20"/>
      <c r="NX91" s="20"/>
      <c r="NY91" s="20"/>
      <c r="NZ91" s="20"/>
      <c r="OA91" s="20"/>
      <c r="OB91" s="20"/>
      <c r="OC91" s="20"/>
      <c r="OD91" s="20"/>
      <c r="OE91" s="20"/>
      <c r="OF91" s="20"/>
      <c r="OG91" s="20"/>
      <c r="OH91" s="20"/>
      <c r="OI91" s="20"/>
      <c r="OJ91" s="20"/>
      <c r="OK91" s="20"/>
      <c r="OL91" s="20"/>
      <c r="OM91" s="20"/>
      <c r="ON91" s="20"/>
      <c r="OO91" s="20"/>
      <c r="OP91" s="20"/>
      <c r="OQ91" s="20"/>
      <c r="OR91" s="20"/>
      <c r="OS91" s="20"/>
      <c r="OT91" s="20"/>
      <c r="OU91" s="20"/>
      <c r="OV91" s="20"/>
      <c r="OW91" s="20"/>
      <c r="OX91" s="20"/>
      <c r="OY91" s="20"/>
      <c r="OZ91" s="20"/>
      <c r="PA91" s="20"/>
      <c r="PB91" s="20"/>
      <c r="PC91" s="20"/>
      <c r="PD91" s="20"/>
      <c r="PE91" s="20"/>
      <c r="PF91" s="20"/>
      <c r="PG91" s="20"/>
      <c r="PH91" s="20"/>
      <c r="PI91" s="20"/>
      <c r="PJ91" s="20"/>
      <c r="PK91" s="20"/>
      <c r="PL91" s="20"/>
      <c r="PM91" s="20"/>
      <c r="PN91" s="20"/>
      <c r="PO91" s="20"/>
      <c r="PP91" s="20"/>
      <c r="PQ91" s="20"/>
      <c r="PR91" s="20"/>
      <c r="PS91" s="20"/>
      <c r="PT91" s="20"/>
      <c r="PU91" s="20"/>
      <c r="PV91" s="20"/>
      <c r="PW91" s="20"/>
      <c r="PX91" s="20"/>
      <c r="PY91" s="20"/>
      <c r="PZ91" s="20"/>
      <c r="QA91" s="20"/>
      <c r="QB91" s="20"/>
      <c r="QC91" s="20"/>
      <c r="QD91" s="20"/>
      <c r="QE91" s="20"/>
      <c r="QF91" s="20"/>
      <c r="QG91" s="20"/>
      <c r="QH91" s="20"/>
      <c r="QI91" s="20"/>
      <c r="QJ91" s="20"/>
      <c r="QK91" s="20"/>
      <c r="QL91" s="20"/>
      <c r="QM91" s="20"/>
      <c r="QN91" s="20"/>
      <c r="QO91" s="20"/>
      <c r="QP91" s="20"/>
      <c r="QQ91" s="20"/>
      <c r="QR91" s="20"/>
      <c r="QS91" s="20"/>
      <c r="QT91" s="20"/>
      <c r="QU91" s="20"/>
      <c r="QV91" s="20"/>
      <c r="QW91" s="20"/>
      <c r="QX91" s="20"/>
      <c r="QY91" s="20"/>
      <c r="QZ91" s="20"/>
      <c r="RA91" s="20"/>
      <c r="RB91" s="20"/>
      <c r="RC91" s="20"/>
      <c r="RD91" s="20"/>
      <c r="RE91" s="20"/>
      <c r="RF91" s="20"/>
      <c r="RG91" s="20"/>
      <c r="RH91" s="20"/>
      <c r="RI91" s="20"/>
      <c r="RJ91" s="20"/>
      <c r="RK91" s="20"/>
      <c r="RL91" s="20"/>
      <c r="RM91" s="20"/>
      <c r="RN91" s="20"/>
      <c r="RO91" s="20"/>
      <c r="RP91" s="20"/>
      <c r="RQ91" s="20"/>
      <c r="RR91" s="20"/>
      <c r="RS91" s="20"/>
      <c r="RT91" s="20"/>
      <c r="RU91" s="20"/>
      <c r="RV91" s="20"/>
      <c r="RW91" s="20"/>
      <c r="RX91" s="20"/>
      <c r="RY91" s="20"/>
      <c r="RZ91" s="20"/>
      <c r="SA91" s="20"/>
      <c r="SB91" s="20"/>
      <c r="SC91" s="20"/>
      <c r="SD91" s="20"/>
      <c r="SE91" s="20"/>
      <c r="SF91" s="20"/>
      <c r="SG91" s="20"/>
      <c r="SH91" s="20"/>
      <c r="SI91" s="20"/>
      <c r="SJ91" s="20"/>
      <c r="SK91" s="20"/>
      <c r="SL91" s="20"/>
      <c r="SM91" s="20"/>
      <c r="SN91" s="20"/>
      <c r="SO91" s="20"/>
      <c r="SP91" s="20"/>
      <c r="SQ91" s="20"/>
      <c r="SR91" s="20"/>
      <c r="SS91" s="20"/>
      <c r="ST91" s="20"/>
      <c r="SU91" s="20"/>
      <c r="SV91" s="20"/>
      <c r="SW91" s="20"/>
      <c r="SX91" s="20"/>
      <c r="SY91" s="20"/>
      <c r="SZ91" s="20"/>
      <c r="TA91" s="20"/>
      <c r="TB91" s="20"/>
      <c r="TC91" s="20"/>
      <c r="TD91" s="20"/>
      <c r="TE91" s="20"/>
      <c r="TF91" s="20"/>
      <c r="TG91" s="20"/>
      <c r="TH91" s="20"/>
      <c r="TI91" s="20"/>
      <c r="TJ91" s="20"/>
      <c r="TK91" s="20"/>
      <c r="TL91" s="20"/>
      <c r="TM91" s="20"/>
      <c r="TN91" s="20"/>
      <c r="TO91" s="20"/>
      <c r="TP91" s="20"/>
      <c r="TQ91" s="20"/>
      <c r="TR91" s="20"/>
      <c r="TS91" s="20"/>
      <c r="TT91" s="20"/>
      <c r="TU91" s="20"/>
      <c r="TV91" s="20"/>
      <c r="TW91" s="20"/>
      <c r="TX91" s="20"/>
      <c r="TY91" s="20"/>
      <c r="TZ91" s="20"/>
      <c r="UA91" s="20"/>
      <c r="UB91" s="20"/>
      <c r="UC91" s="20"/>
      <c r="UD91" s="20"/>
      <c r="UE91" s="20"/>
      <c r="UF91" s="20"/>
      <c r="UG91" s="20"/>
      <c r="UH91" s="20"/>
      <c r="UI91" s="20"/>
      <c r="UJ91" s="20"/>
      <c r="UK91" s="20"/>
      <c r="UL91" s="20"/>
      <c r="UM91" s="20"/>
      <c r="UN91" s="20"/>
      <c r="UO91" s="20"/>
      <c r="UP91" s="20"/>
      <c r="UQ91" s="20"/>
      <c r="UR91" s="20"/>
      <c r="US91" s="20"/>
      <c r="UT91" s="20"/>
      <c r="UU91" s="20"/>
      <c r="UV91" s="20"/>
      <c r="UW91" s="20"/>
      <c r="UX91" s="20"/>
      <c r="UY91" s="20"/>
      <c r="UZ91" s="20"/>
      <c r="VA91" s="20"/>
      <c r="VB91" s="20"/>
      <c r="VC91" s="20"/>
      <c r="VD91" s="20"/>
      <c r="VE91" s="20"/>
      <c r="VF91" s="20"/>
      <c r="VG91" s="20"/>
      <c r="VH91" s="20"/>
      <c r="VI91" s="20"/>
      <c r="VJ91" s="20"/>
      <c r="VK91" s="20"/>
      <c r="VL91" s="20"/>
      <c r="VM91" s="20"/>
      <c r="VN91" s="20"/>
      <c r="VO91" s="20"/>
      <c r="VP91" s="20"/>
      <c r="VQ91" s="20"/>
      <c r="VR91" s="20"/>
      <c r="VS91" s="20"/>
      <c r="VT91" s="20"/>
      <c r="VU91" s="20"/>
      <c r="VV91" s="20"/>
      <c r="VW91" s="20"/>
      <c r="VX91" s="20"/>
      <c r="VY91" s="20"/>
      <c r="VZ91" s="20"/>
      <c r="WA91" s="20"/>
      <c r="WB91" s="20"/>
      <c r="WC91" s="20"/>
      <c r="WD91" s="20"/>
      <c r="WE91" s="20"/>
      <c r="WF91" s="20"/>
      <c r="WG91" s="20"/>
      <c r="WH91" s="20"/>
      <c r="WI91" s="20"/>
      <c r="WJ91" s="20"/>
      <c r="WK91" s="20"/>
      <c r="WL91" s="20"/>
      <c r="WM91" s="20"/>
      <c r="WN91" s="20"/>
      <c r="WO91" s="20"/>
      <c r="WP91" s="20"/>
      <c r="WQ91" s="20"/>
      <c r="WR91" s="20"/>
      <c r="WS91" s="20"/>
      <c r="WT91" s="20"/>
      <c r="WU91" s="20"/>
      <c r="WV91" s="20"/>
      <c r="WW91" s="20"/>
      <c r="WX91" s="20"/>
      <c r="WY91" s="20"/>
      <c r="WZ91" s="20"/>
      <c r="XA91" s="20"/>
      <c r="XB91" s="20"/>
      <c r="XC91" s="20"/>
      <c r="XD91" s="20"/>
      <c r="XE91" s="20"/>
      <c r="XF91" s="20"/>
      <c r="XG91" s="20"/>
      <c r="XH91" s="20"/>
      <c r="XI91" s="20"/>
      <c r="XJ91" s="20"/>
      <c r="XK91" s="20"/>
      <c r="XL91" s="20"/>
      <c r="XM91" s="20"/>
      <c r="XN91" s="20"/>
      <c r="XO91" s="20"/>
      <c r="XP91" s="20"/>
      <c r="XQ91" s="20"/>
      <c r="XR91" s="20"/>
      <c r="XS91" s="20"/>
      <c r="XT91" s="20"/>
      <c r="XU91" s="20"/>
      <c r="XV91" s="20"/>
      <c r="XW91" s="20"/>
      <c r="XX91" s="20"/>
      <c r="XY91" s="20"/>
      <c r="XZ91" s="20"/>
      <c r="YA91" s="20"/>
      <c r="YB91" s="20"/>
      <c r="YC91" s="20"/>
      <c r="YD91" s="20"/>
      <c r="YE91" s="20"/>
      <c r="YF91" s="20"/>
      <c r="YG91" s="20"/>
      <c r="YH91" s="20"/>
      <c r="YI91" s="20"/>
      <c r="YJ91" s="20"/>
      <c r="YK91" s="20"/>
      <c r="YL91" s="20"/>
      <c r="YM91" s="20"/>
      <c r="YN91" s="20"/>
      <c r="YO91" s="20"/>
      <c r="YP91" s="20"/>
      <c r="YQ91" s="20"/>
      <c r="YR91" s="20"/>
      <c r="YS91" s="20"/>
      <c r="YT91" s="20"/>
      <c r="YU91" s="20"/>
      <c r="YV91" s="20"/>
      <c r="YW91" s="20"/>
      <c r="YX91" s="20"/>
      <c r="YY91" s="20"/>
      <c r="YZ91" s="20"/>
      <c r="ZA91" s="20"/>
      <c r="ZB91" s="20"/>
      <c r="ZC91" s="20"/>
      <c r="ZD91" s="20"/>
      <c r="ZE91" s="20"/>
      <c r="ZF91" s="20"/>
      <c r="ZG91" s="20"/>
      <c r="ZH91" s="20"/>
      <c r="ZI91" s="20"/>
      <c r="ZJ91" s="20"/>
      <c r="ZK91" s="20"/>
      <c r="ZL91" s="20"/>
      <c r="ZM91" s="20"/>
      <c r="ZN91" s="20"/>
      <c r="ZO91" s="20"/>
      <c r="ZP91" s="20"/>
      <c r="ZQ91" s="20"/>
      <c r="ZR91" s="20"/>
      <c r="ZS91" s="20"/>
      <c r="ZT91" s="20"/>
      <c r="ZU91" s="20"/>
      <c r="ZV91" s="20"/>
      <c r="ZW91" s="20"/>
      <c r="ZX91" s="20"/>
      <c r="ZY91" s="20"/>
      <c r="ZZ91" s="20"/>
      <c r="AAA91" s="20"/>
      <c r="AAB91" s="20"/>
      <c r="AAC91" s="20"/>
      <c r="AAD91" s="20"/>
      <c r="AAE91" s="20"/>
      <c r="AAF91" s="20"/>
      <c r="AAG91" s="20"/>
      <c r="AAH91" s="20"/>
      <c r="AAI91" s="20"/>
      <c r="AAJ91" s="20"/>
      <c r="AAK91" s="20"/>
      <c r="AAL91" s="20"/>
      <c r="AAM91" s="20"/>
      <c r="AAN91" s="20"/>
      <c r="AAO91" s="20"/>
      <c r="AAP91" s="20"/>
      <c r="AAQ91" s="20"/>
      <c r="AAR91" s="20"/>
      <c r="AAS91" s="20"/>
      <c r="AAT91" s="20"/>
      <c r="AAU91" s="20"/>
      <c r="AAV91" s="20"/>
      <c r="AAW91" s="20"/>
    </row>
    <row r="92" spans="1:725" ht="15" customHeight="1">
      <c r="A92" s="23">
        <v>4</v>
      </c>
      <c r="B92" s="24" t="s">
        <v>8</v>
      </c>
      <c r="C92" s="24" t="s">
        <v>5</v>
      </c>
      <c r="D92" s="25">
        <v>41293.427083333336</v>
      </c>
      <c r="E92" s="25" t="s">
        <v>126</v>
      </c>
      <c r="F92" s="25" t="s">
        <v>126</v>
      </c>
      <c r="G92" s="25" t="s">
        <v>126</v>
      </c>
      <c r="H92" s="25" t="s">
        <v>126</v>
      </c>
      <c r="I92" s="25" t="s">
        <v>126</v>
      </c>
      <c r="J92" s="25" t="s">
        <v>126</v>
      </c>
      <c r="K92" s="25" t="s">
        <v>126</v>
      </c>
      <c r="L92" s="25" t="s">
        <v>126</v>
      </c>
      <c r="M92" s="25" t="s">
        <v>126</v>
      </c>
      <c r="N92" s="25" t="s">
        <v>126</v>
      </c>
      <c r="O92" s="25" t="s">
        <v>126</v>
      </c>
      <c r="P92" s="25" t="s">
        <v>126</v>
      </c>
      <c r="Q92" s="25" t="s">
        <v>126</v>
      </c>
      <c r="R92" s="25" t="s">
        <v>126</v>
      </c>
      <c r="S92" s="22" t="s">
        <v>124</v>
      </c>
      <c r="T92" s="29" t="e">
        <f>S92-D92</f>
        <v>#VALUE!</v>
      </c>
      <c r="U92" s="30">
        <v>4</v>
      </c>
      <c r="V92" s="34"/>
      <c r="W92" s="30"/>
    </row>
    <row r="93" spans="1:725" ht="15" customHeight="1">
      <c r="A93" s="11">
        <v>66</v>
      </c>
      <c r="B93" s="12" t="s">
        <v>69</v>
      </c>
      <c r="C93" s="12" t="s">
        <v>5</v>
      </c>
      <c r="D93" s="13">
        <v>41293.427083333336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4" t="s">
        <v>122</v>
      </c>
      <c r="T93" s="36" t="e">
        <f>S93-D93</f>
        <v>#VALUE!</v>
      </c>
      <c r="U93" s="37">
        <v>0</v>
      </c>
      <c r="V93" s="38"/>
      <c r="W93" s="37"/>
    </row>
    <row r="94" spans="1:725" s="15" customFormat="1" ht="15" customHeight="1">
      <c r="A94" s="11">
        <v>61</v>
      </c>
      <c r="B94" s="12" t="s">
        <v>64</v>
      </c>
      <c r="C94" s="12" t="s">
        <v>5</v>
      </c>
      <c r="D94" s="13">
        <v>41293.427083333336</v>
      </c>
      <c r="E94" s="13"/>
      <c r="F94" s="13"/>
      <c r="G94" s="11"/>
      <c r="H94" s="11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4" t="s">
        <v>122</v>
      </c>
      <c r="T94" s="36" t="e">
        <f>S94-D94</f>
        <v>#VALUE!</v>
      </c>
      <c r="U94" s="37">
        <v>0</v>
      </c>
      <c r="V94" s="38"/>
      <c r="W94" s="37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/>
      <c r="KB94" s="20"/>
      <c r="KC94" s="20"/>
      <c r="KD94" s="20"/>
      <c r="KE94" s="20"/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/>
      <c r="LL94" s="20"/>
      <c r="LM94" s="20"/>
      <c r="LN94" s="20"/>
      <c r="LO94" s="20"/>
      <c r="LP94" s="20"/>
      <c r="LQ94" s="20"/>
      <c r="LR94" s="20"/>
      <c r="LS94" s="20"/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/>
      <c r="OE94" s="20"/>
      <c r="OF94" s="20"/>
      <c r="OG94" s="20"/>
      <c r="OH94" s="20"/>
      <c r="OI94" s="20"/>
      <c r="OJ94" s="20"/>
      <c r="OK94" s="20"/>
      <c r="OL94" s="20"/>
      <c r="OM94" s="20"/>
      <c r="ON94" s="20"/>
      <c r="OO94" s="20"/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/>
      <c r="QG94" s="20"/>
      <c r="QH94" s="20"/>
      <c r="QI94" s="20"/>
      <c r="QJ94" s="20"/>
      <c r="QK94" s="20"/>
      <c r="QL94" s="20"/>
      <c r="QM94" s="20"/>
      <c r="QN94" s="20"/>
      <c r="QO94" s="20"/>
      <c r="QP94" s="20"/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/>
      <c r="SA94" s="20"/>
      <c r="SB94" s="20"/>
      <c r="SC94" s="20"/>
      <c r="SD94" s="20"/>
      <c r="SE94" s="20"/>
      <c r="SF94" s="20"/>
      <c r="SG94" s="20"/>
      <c r="SH94" s="20"/>
      <c r="SI94" s="20"/>
      <c r="SJ94" s="20"/>
      <c r="SK94" s="20"/>
      <c r="SL94" s="20"/>
      <c r="SM94" s="20"/>
      <c r="SN94" s="20"/>
      <c r="SO94" s="20"/>
      <c r="SP94" s="20"/>
      <c r="SQ94" s="20"/>
      <c r="SR94" s="20"/>
      <c r="SS94" s="20"/>
      <c r="ST94" s="20"/>
      <c r="SU94" s="20"/>
      <c r="SV94" s="20"/>
      <c r="SW94" s="20"/>
      <c r="SX94" s="20"/>
      <c r="SY94" s="20"/>
      <c r="SZ94" s="20"/>
      <c r="TA94" s="20"/>
      <c r="TB94" s="20"/>
      <c r="TC94" s="20"/>
      <c r="TD94" s="20"/>
      <c r="TE94" s="20"/>
      <c r="TF94" s="20"/>
      <c r="TG94" s="20"/>
      <c r="TH94" s="20"/>
      <c r="TI94" s="20"/>
      <c r="TJ94" s="20"/>
      <c r="TK94" s="20"/>
      <c r="TL94" s="20"/>
      <c r="TM94" s="20"/>
      <c r="TN94" s="20"/>
      <c r="TO94" s="20"/>
      <c r="TP94" s="20"/>
      <c r="TQ94" s="20"/>
      <c r="TR94" s="20"/>
      <c r="TS94" s="20"/>
      <c r="TT94" s="20"/>
      <c r="TU94" s="20"/>
      <c r="TV94" s="20"/>
      <c r="TW94" s="20"/>
      <c r="TX94" s="20"/>
      <c r="TY94" s="20"/>
      <c r="TZ94" s="20"/>
      <c r="UA94" s="20"/>
      <c r="UB94" s="20"/>
      <c r="UC94" s="20"/>
      <c r="UD94" s="20"/>
      <c r="UE94" s="20"/>
      <c r="UF94" s="20"/>
      <c r="UG94" s="20"/>
      <c r="UH94" s="20"/>
      <c r="UI94" s="20"/>
      <c r="UJ94" s="20"/>
      <c r="UK94" s="20"/>
      <c r="UL94" s="20"/>
      <c r="UM94" s="20"/>
      <c r="UN94" s="20"/>
      <c r="UO94" s="20"/>
      <c r="UP94" s="20"/>
      <c r="UQ94" s="20"/>
      <c r="UR94" s="20"/>
      <c r="US94" s="20"/>
      <c r="UT94" s="20"/>
      <c r="UU94" s="20"/>
      <c r="UV94" s="20"/>
      <c r="UW94" s="20"/>
      <c r="UX94" s="20"/>
      <c r="UY94" s="20"/>
      <c r="UZ94" s="20"/>
      <c r="VA94" s="20"/>
      <c r="VB94" s="20"/>
      <c r="VC94" s="20"/>
      <c r="VD94" s="20"/>
      <c r="VE94" s="20"/>
      <c r="VF94" s="20"/>
      <c r="VG94" s="20"/>
      <c r="VH94" s="20"/>
      <c r="VI94" s="20"/>
      <c r="VJ94" s="20"/>
      <c r="VK94" s="20"/>
      <c r="VL94" s="20"/>
      <c r="VM94" s="20"/>
      <c r="VN94" s="20"/>
      <c r="VO94" s="20"/>
      <c r="VP94" s="20"/>
      <c r="VQ94" s="20"/>
      <c r="VR94" s="20"/>
      <c r="VS94" s="20"/>
      <c r="VT94" s="20"/>
      <c r="VU94" s="20"/>
      <c r="VV94" s="20"/>
      <c r="VW94" s="20"/>
      <c r="VX94" s="20"/>
      <c r="VY94" s="20"/>
      <c r="VZ94" s="20"/>
      <c r="WA94" s="20"/>
      <c r="WB94" s="20"/>
      <c r="WC94" s="20"/>
      <c r="WD94" s="20"/>
      <c r="WE94" s="20"/>
      <c r="WF94" s="20"/>
      <c r="WG94" s="20"/>
      <c r="WH94" s="20"/>
      <c r="WI94" s="20"/>
      <c r="WJ94" s="20"/>
      <c r="WK94" s="20"/>
      <c r="WL94" s="20"/>
      <c r="WM94" s="20"/>
      <c r="WN94" s="20"/>
      <c r="WO94" s="20"/>
      <c r="WP94" s="20"/>
      <c r="WQ94" s="20"/>
      <c r="WR94" s="20"/>
      <c r="WS94" s="20"/>
      <c r="WT94" s="20"/>
      <c r="WU94" s="20"/>
      <c r="WV94" s="20"/>
      <c r="WW94" s="20"/>
      <c r="WX94" s="20"/>
      <c r="WY94" s="20"/>
      <c r="WZ94" s="20"/>
      <c r="XA94" s="20"/>
      <c r="XB94" s="20"/>
      <c r="XC94" s="20"/>
      <c r="XD94" s="20"/>
      <c r="XE94" s="20"/>
      <c r="XF94" s="20"/>
      <c r="XG94" s="20"/>
      <c r="XH94" s="20"/>
      <c r="XI94" s="20"/>
      <c r="XJ94" s="20"/>
      <c r="XK94" s="20"/>
      <c r="XL94" s="20"/>
      <c r="XM94" s="20"/>
      <c r="XN94" s="20"/>
      <c r="XO94" s="20"/>
      <c r="XP94" s="20"/>
      <c r="XQ94" s="20"/>
      <c r="XR94" s="20"/>
      <c r="XS94" s="20"/>
      <c r="XT94" s="20"/>
      <c r="XU94" s="20"/>
      <c r="XV94" s="20"/>
      <c r="XW94" s="20"/>
      <c r="XX94" s="20"/>
      <c r="XY94" s="20"/>
      <c r="XZ94" s="20"/>
      <c r="YA94" s="20"/>
      <c r="YB94" s="20"/>
      <c r="YC94" s="20"/>
      <c r="YD94" s="20"/>
      <c r="YE94" s="20"/>
      <c r="YF94" s="20"/>
      <c r="YG94" s="20"/>
      <c r="YH94" s="20"/>
      <c r="YI94" s="20"/>
      <c r="YJ94" s="20"/>
      <c r="YK94" s="20"/>
      <c r="YL94" s="20"/>
      <c r="YM94" s="20"/>
      <c r="YN94" s="20"/>
      <c r="YO94" s="20"/>
      <c r="YP94" s="20"/>
      <c r="YQ94" s="20"/>
      <c r="YR94" s="20"/>
      <c r="YS94" s="20"/>
      <c r="YT94" s="20"/>
      <c r="YU94" s="20"/>
      <c r="YV94" s="20"/>
      <c r="YW94" s="20"/>
      <c r="YX94" s="20"/>
      <c r="YY94" s="20"/>
      <c r="YZ94" s="20"/>
      <c r="ZA94" s="20"/>
      <c r="ZB94" s="20"/>
      <c r="ZC94" s="20"/>
      <c r="ZD94" s="20"/>
      <c r="ZE94" s="20"/>
      <c r="ZF94" s="20"/>
      <c r="ZG94" s="20"/>
      <c r="ZH94" s="20"/>
      <c r="ZI94" s="20"/>
      <c r="ZJ94" s="20"/>
      <c r="ZK94" s="20"/>
      <c r="ZL94" s="20"/>
      <c r="ZM94" s="20"/>
      <c r="ZN94" s="20"/>
      <c r="ZO94" s="20"/>
      <c r="ZP94" s="20"/>
      <c r="ZQ94" s="20"/>
      <c r="ZR94" s="20"/>
      <c r="ZS94" s="20"/>
      <c r="ZT94" s="20"/>
      <c r="ZU94" s="20"/>
      <c r="ZV94" s="20"/>
      <c r="ZW94" s="20"/>
      <c r="ZX94" s="20"/>
      <c r="ZY94" s="20"/>
      <c r="ZZ94" s="20"/>
      <c r="AAA94" s="20"/>
      <c r="AAB94" s="20"/>
      <c r="AAC94" s="20"/>
      <c r="AAD94" s="20"/>
      <c r="AAE94" s="20"/>
      <c r="AAF94" s="20"/>
      <c r="AAG94" s="20"/>
      <c r="AAH94" s="20"/>
      <c r="AAI94" s="20"/>
      <c r="AAJ94" s="20"/>
      <c r="AAK94" s="20"/>
      <c r="AAL94" s="20"/>
      <c r="AAM94" s="20"/>
      <c r="AAN94" s="20"/>
      <c r="AAO94" s="20"/>
      <c r="AAP94" s="20"/>
      <c r="AAQ94" s="20"/>
      <c r="AAR94" s="20"/>
      <c r="AAS94" s="20"/>
      <c r="AAT94" s="20"/>
      <c r="AAU94" s="20"/>
      <c r="AAV94" s="20"/>
      <c r="AAW94" s="20"/>
    </row>
    <row r="95" spans="1:725" ht="15" customHeight="1">
      <c r="A95" s="11">
        <v>55</v>
      </c>
      <c r="B95" s="12" t="s">
        <v>58</v>
      </c>
      <c r="C95" s="12" t="s">
        <v>5</v>
      </c>
      <c r="D95" s="13">
        <v>41293.427083333336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4" t="s">
        <v>122</v>
      </c>
      <c r="T95" s="36" t="e">
        <f>S95-D95</f>
        <v>#VALUE!</v>
      </c>
      <c r="U95" s="37">
        <v>0</v>
      </c>
      <c r="V95" s="38"/>
      <c r="W95" s="37"/>
    </row>
    <row r="96" spans="1:725" ht="15" customHeight="1">
      <c r="A96" s="11">
        <v>33</v>
      </c>
      <c r="B96" s="12" t="s">
        <v>37</v>
      </c>
      <c r="C96" s="12" t="s">
        <v>5</v>
      </c>
      <c r="D96" s="13">
        <v>41293.427083333336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4" t="s">
        <v>122</v>
      </c>
      <c r="T96" s="36" t="e">
        <f>S96-D96</f>
        <v>#VALUE!</v>
      </c>
      <c r="U96" s="37">
        <v>0</v>
      </c>
      <c r="V96" s="38"/>
      <c r="W96" s="37"/>
    </row>
    <row r="97" spans="1:23" ht="15" customHeight="1">
      <c r="A97" s="11">
        <v>27</v>
      </c>
      <c r="B97" s="12" t="s">
        <v>31</v>
      </c>
      <c r="C97" s="12" t="s">
        <v>5</v>
      </c>
      <c r="D97" s="13">
        <v>41293.427083333336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4" t="s">
        <v>122</v>
      </c>
      <c r="T97" s="36" t="e">
        <f>S97-D97</f>
        <v>#VALUE!</v>
      </c>
      <c r="U97" s="37">
        <v>0</v>
      </c>
      <c r="V97" s="38"/>
      <c r="W97" s="37"/>
    </row>
    <row r="98" spans="1:23" ht="15" customHeight="1">
      <c r="A98" s="11">
        <v>24</v>
      </c>
      <c r="B98" s="12" t="s">
        <v>28</v>
      </c>
      <c r="C98" s="12" t="s">
        <v>5</v>
      </c>
      <c r="D98" s="13">
        <v>41293.427083333336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4" t="s">
        <v>122</v>
      </c>
      <c r="T98" s="36" t="e">
        <f>S98-D98</f>
        <v>#VALUE!</v>
      </c>
      <c r="U98" s="37">
        <v>0</v>
      </c>
      <c r="V98" s="38"/>
      <c r="W98" s="37"/>
    </row>
    <row r="99" spans="1:23">
      <c r="A99" s="11">
        <v>21</v>
      </c>
      <c r="B99" s="12" t="s">
        <v>25</v>
      </c>
      <c r="C99" s="12" t="s">
        <v>5</v>
      </c>
      <c r="D99" s="13">
        <v>41293.427083333336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4" t="s">
        <v>122</v>
      </c>
      <c r="T99" s="36" t="e">
        <f>S99-D99</f>
        <v>#VALUE!</v>
      </c>
      <c r="U99" s="37">
        <v>0</v>
      </c>
      <c r="V99" s="38"/>
      <c r="W99" s="37"/>
    </row>
    <row r="100" spans="1:23">
      <c r="A100" s="11">
        <v>14</v>
      </c>
      <c r="B100" s="12" t="s">
        <v>18</v>
      </c>
      <c r="C100" s="12" t="s">
        <v>5</v>
      </c>
      <c r="D100" s="13">
        <v>41293.427083333336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4" t="s">
        <v>122</v>
      </c>
      <c r="T100" s="36" t="e">
        <f>S100-D100</f>
        <v>#VALUE!</v>
      </c>
      <c r="U100" s="37">
        <v>0</v>
      </c>
      <c r="V100" s="38"/>
      <c r="W100" s="37"/>
    </row>
    <row r="101" spans="1:23">
      <c r="A101" s="11">
        <v>8</v>
      </c>
      <c r="B101" s="12" t="s">
        <v>12</v>
      </c>
      <c r="C101" s="12" t="s">
        <v>5</v>
      </c>
      <c r="D101" s="13">
        <v>41293.427083333336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4" t="s">
        <v>122</v>
      </c>
      <c r="T101" s="36" t="e">
        <f>S101-D101</f>
        <v>#VALUE!</v>
      </c>
      <c r="U101" s="37">
        <v>0</v>
      </c>
      <c r="V101" s="38"/>
      <c r="W101" s="37"/>
    </row>
    <row r="102" spans="1:23">
      <c r="A102" s="11">
        <v>5</v>
      </c>
      <c r="B102" s="12" t="s">
        <v>9</v>
      </c>
      <c r="C102" s="12" t="s">
        <v>5</v>
      </c>
      <c r="D102" s="13">
        <v>41293.427083333336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4" t="s">
        <v>122</v>
      </c>
      <c r="T102" s="36" t="e">
        <f>S102-D102</f>
        <v>#VALUE!</v>
      </c>
      <c r="U102" s="37">
        <v>0</v>
      </c>
      <c r="V102" s="38"/>
      <c r="W102" s="37"/>
    </row>
    <row r="103" spans="1:23">
      <c r="A103" s="11">
        <v>1</v>
      </c>
      <c r="B103" s="12" t="s">
        <v>4</v>
      </c>
      <c r="C103" s="12" t="s">
        <v>5</v>
      </c>
      <c r="D103" s="13">
        <v>41293.427083333336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4" t="s">
        <v>122</v>
      </c>
      <c r="T103" s="36" t="e">
        <f>S103-D103</f>
        <v>#VALUE!</v>
      </c>
      <c r="U103" s="37"/>
      <c r="V103" s="38"/>
      <c r="W103" s="37"/>
    </row>
  </sheetData>
  <sortState ref="A2:W103">
    <sortCondition descending="1" ref="C2:C103"/>
    <sortCondition descending="1" ref="V2:V103"/>
    <sortCondition descending="1" ref="U2:U103"/>
    <sortCondition ref="T2:T103"/>
    <sortCondition ref="Q2:Q103"/>
    <sortCondition ref="O2:O103"/>
    <sortCondition ref="M2:M103"/>
    <sortCondition ref="K2:K103"/>
    <sortCondition ref="I2:I103"/>
    <sortCondition ref="G2:G103"/>
    <sortCondition ref="E2:E103"/>
    <sortCondition ref="D2:D10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D110"/>
  <sheetViews>
    <sheetView tabSelected="1" topLeftCell="F66" workbookViewId="0">
      <selection activeCell="AC105" sqref="AC105"/>
    </sheetView>
  </sheetViews>
  <sheetFormatPr baseColWidth="10" defaultColWidth="11" defaultRowHeight="15" x14ac:dyDescent="0"/>
  <cols>
    <col min="1" max="1" width="4.1640625" style="5" bestFit="1" customWidth="1"/>
    <col min="2" max="2" width="19.5" style="6" bestFit="1" customWidth="1"/>
    <col min="3" max="3" width="12" style="6" bestFit="1" customWidth="1"/>
    <col min="4" max="4" width="12.83203125" style="5" bestFit="1" customWidth="1"/>
    <col min="5" max="6" width="12.83203125" style="6" bestFit="1" customWidth="1"/>
    <col min="7" max="7" width="12.83203125" style="6" customWidth="1"/>
    <col min="8" max="9" width="12.83203125" style="6" bestFit="1" customWidth="1"/>
    <col min="10" max="10" width="12.83203125" style="6" customWidth="1"/>
    <col min="11" max="12" width="12.83203125" style="6" bestFit="1" customWidth="1"/>
    <col min="13" max="13" width="12.83203125" style="6" customWidth="1"/>
    <col min="14" max="15" width="12.83203125" style="6" bestFit="1" customWidth="1"/>
    <col min="16" max="16" width="12.83203125" style="6" customWidth="1"/>
    <col min="17" max="18" width="12.83203125" style="6" bestFit="1" customWidth="1"/>
    <col min="19" max="19" width="12.83203125" style="6" customWidth="1"/>
    <col min="20" max="21" width="12.83203125" style="6" bestFit="1" customWidth="1"/>
    <col min="22" max="22" width="12.83203125" style="6" customWidth="1"/>
    <col min="23" max="23" width="12.83203125" style="6" bestFit="1" customWidth="1"/>
    <col min="24" max="24" width="11.83203125" style="6" bestFit="1" customWidth="1"/>
    <col min="25" max="25" width="11.83203125" style="6" customWidth="1"/>
    <col min="26" max="26" width="12.83203125" style="6" bestFit="1" customWidth="1"/>
    <col min="27" max="27" width="11" style="20" customWidth="1"/>
    <col min="28" max="28" width="11" style="20"/>
    <col min="29" max="29" width="11" style="35"/>
    <col min="30" max="30" width="34.5" style="20" customWidth="1"/>
    <col min="31" max="732" width="11" style="20"/>
  </cols>
  <sheetData>
    <row r="1" spans="1:732">
      <c r="A1" s="1" t="s">
        <v>0</v>
      </c>
      <c r="B1" s="2" t="s">
        <v>1</v>
      </c>
      <c r="C1" s="2" t="s">
        <v>2</v>
      </c>
      <c r="D1" s="1" t="s">
        <v>107</v>
      </c>
      <c r="E1" s="2" t="s">
        <v>108</v>
      </c>
      <c r="F1" s="2" t="s">
        <v>109</v>
      </c>
      <c r="G1" s="2"/>
      <c r="H1" s="2" t="s">
        <v>110</v>
      </c>
      <c r="I1" s="2" t="s">
        <v>111</v>
      </c>
      <c r="J1" s="2"/>
      <c r="K1" s="2" t="s">
        <v>112</v>
      </c>
      <c r="L1" s="2" t="s">
        <v>113</v>
      </c>
      <c r="M1" s="2"/>
      <c r="N1" s="2" t="s">
        <v>114</v>
      </c>
      <c r="O1" s="2" t="s">
        <v>115</v>
      </c>
      <c r="P1" s="2"/>
      <c r="Q1" s="2" t="s">
        <v>116</v>
      </c>
      <c r="R1" s="2" t="s">
        <v>117</v>
      </c>
      <c r="S1" s="2"/>
      <c r="T1" s="2" t="s">
        <v>118</v>
      </c>
      <c r="U1" s="2" t="s">
        <v>119</v>
      </c>
      <c r="V1" s="2"/>
      <c r="W1" s="2" t="s">
        <v>120</v>
      </c>
      <c r="X1" s="2" t="s">
        <v>121</v>
      </c>
      <c r="Y1" s="2"/>
      <c r="Z1" s="7" t="s">
        <v>3</v>
      </c>
      <c r="AA1" s="21" t="s">
        <v>123</v>
      </c>
      <c r="AB1" s="21" t="s">
        <v>125</v>
      </c>
      <c r="AC1" s="32" t="s">
        <v>130</v>
      </c>
      <c r="AD1" s="21" t="s">
        <v>128</v>
      </c>
    </row>
    <row r="2" spans="1:732" s="15" customFormat="1" ht="15" customHeight="1">
      <c r="A2" s="3">
        <v>95</v>
      </c>
      <c r="B2" s="4" t="s">
        <v>99</v>
      </c>
      <c r="C2" s="4" t="s">
        <v>85</v>
      </c>
      <c r="D2" s="8">
        <v>41293.416666666664</v>
      </c>
      <c r="E2" s="8">
        <v>41293.486111111109</v>
      </c>
      <c r="F2" s="8">
        <v>41293.486805555556</v>
      </c>
      <c r="G2" s="49">
        <f>F2-E2</f>
        <v>6.944444467080757E-4</v>
      </c>
      <c r="H2" s="8">
        <v>41293.54583333333</v>
      </c>
      <c r="I2" s="8">
        <v>41293.546527777777</v>
      </c>
      <c r="J2" s="49">
        <f>I2-H2</f>
        <v>6.944444467080757E-4</v>
      </c>
      <c r="K2" s="8">
        <v>41293.604166666664</v>
      </c>
      <c r="L2" s="8">
        <v>41293.605555555558</v>
      </c>
      <c r="M2" s="49">
        <f>L2-K2</f>
        <v>1.3888888934161514E-3</v>
      </c>
      <c r="N2" s="8">
        <v>41293.673611111109</v>
      </c>
      <c r="O2" s="8" t="s">
        <v>126</v>
      </c>
      <c r="P2" s="8"/>
      <c r="Q2" s="8" t="s">
        <v>126</v>
      </c>
      <c r="R2" s="8" t="s">
        <v>126</v>
      </c>
      <c r="S2" s="8"/>
      <c r="T2" s="8" t="s">
        <v>126</v>
      </c>
      <c r="U2" s="8" t="s">
        <v>126</v>
      </c>
      <c r="V2" s="8"/>
      <c r="W2" s="8" t="s">
        <v>126</v>
      </c>
      <c r="X2" s="8" t="s">
        <v>126</v>
      </c>
      <c r="Y2" s="8"/>
      <c r="Z2" s="9">
        <f>N2</f>
        <v>41293.673611111109</v>
      </c>
      <c r="AA2" s="27">
        <f>Z2-D2</f>
        <v>0.25694444444525288</v>
      </c>
      <c r="AB2" s="28">
        <v>32</v>
      </c>
      <c r="AC2" s="33" t="s">
        <v>126</v>
      </c>
      <c r="AD2" s="28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</row>
    <row r="3" spans="1:732" ht="15" customHeight="1">
      <c r="A3" s="3">
        <v>83</v>
      </c>
      <c r="B3" s="4" t="s">
        <v>87</v>
      </c>
      <c r="C3" s="4" t="s">
        <v>85</v>
      </c>
      <c r="D3" s="8">
        <v>41293.416666666664</v>
      </c>
      <c r="E3" s="8">
        <v>41293.486111111109</v>
      </c>
      <c r="F3" s="8">
        <v>41293.486111111109</v>
      </c>
      <c r="G3" s="49">
        <f t="shared" ref="G3:G66" si="0">F3-E3</f>
        <v>0</v>
      </c>
      <c r="H3" s="8">
        <v>41293.550000000003</v>
      </c>
      <c r="I3" s="8">
        <v>41293.551388888889</v>
      </c>
      <c r="J3" s="49">
        <f t="shared" ref="J3:J21" si="1">I3-H3</f>
        <v>1.3888888861401938E-3</v>
      </c>
      <c r="K3" s="8">
        <v>41293.618750000001</v>
      </c>
      <c r="L3" s="8">
        <v>41293.620138888888</v>
      </c>
      <c r="M3" s="49">
        <f t="shared" ref="M3:M14" si="2">L3-K3</f>
        <v>1.3888888861401938E-3</v>
      </c>
      <c r="N3" s="8">
        <v>41293.714583333334</v>
      </c>
      <c r="O3" s="8" t="s">
        <v>126</v>
      </c>
      <c r="P3" s="8"/>
      <c r="Q3" s="8" t="s">
        <v>126</v>
      </c>
      <c r="R3" s="8" t="s">
        <v>126</v>
      </c>
      <c r="S3" s="8"/>
      <c r="T3" s="8" t="s">
        <v>126</v>
      </c>
      <c r="U3" s="8" t="s">
        <v>126</v>
      </c>
      <c r="V3" s="8"/>
      <c r="W3" s="8" t="s">
        <v>126</v>
      </c>
      <c r="X3" s="8" t="s">
        <v>126</v>
      </c>
      <c r="Y3" s="8"/>
      <c r="Z3" s="9">
        <f>N3</f>
        <v>41293.714583333334</v>
      </c>
      <c r="AA3" s="27">
        <f>Z3-D3</f>
        <v>0.29791666667006211</v>
      </c>
      <c r="AB3" s="28">
        <v>32</v>
      </c>
      <c r="AC3" s="33" t="s">
        <v>126</v>
      </c>
      <c r="AD3" s="28"/>
    </row>
    <row r="4" spans="1:732" ht="15" customHeight="1">
      <c r="A4" s="3">
        <v>86</v>
      </c>
      <c r="B4" s="4" t="s">
        <v>90</v>
      </c>
      <c r="C4" s="4" t="s">
        <v>85</v>
      </c>
      <c r="D4" s="8">
        <v>41293.416666666664</v>
      </c>
      <c r="E4" s="8">
        <v>41293.490972222222</v>
      </c>
      <c r="F4" s="8">
        <v>41293.490972222222</v>
      </c>
      <c r="G4" s="49">
        <f t="shared" si="0"/>
        <v>0</v>
      </c>
      <c r="H4" s="8">
        <v>41293.567361111112</v>
      </c>
      <c r="I4" s="8">
        <v>41293.570138888892</v>
      </c>
      <c r="J4" s="49">
        <f t="shared" si="1"/>
        <v>2.7777777795563452E-3</v>
      </c>
      <c r="K4" s="8">
        <v>41293.662499999999</v>
      </c>
      <c r="L4" s="8">
        <v>41293.662499999999</v>
      </c>
      <c r="M4" s="49">
        <f t="shared" si="2"/>
        <v>0</v>
      </c>
      <c r="N4" s="8">
        <v>41293.765277777777</v>
      </c>
      <c r="O4" s="8" t="s">
        <v>126</v>
      </c>
      <c r="P4" s="8"/>
      <c r="Q4" s="8" t="s">
        <v>126</v>
      </c>
      <c r="R4" s="8" t="s">
        <v>126</v>
      </c>
      <c r="S4" s="8"/>
      <c r="T4" s="8" t="s">
        <v>126</v>
      </c>
      <c r="U4" s="8" t="s">
        <v>126</v>
      </c>
      <c r="V4" s="8"/>
      <c r="W4" s="8" t="s">
        <v>126</v>
      </c>
      <c r="X4" s="8" t="s">
        <v>126</v>
      </c>
      <c r="Y4" s="8"/>
      <c r="Z4" s="9">
        <f>N4</f>
        <v>41293.765277777777</v>
      </c>
      <c r="AA4" s="27">
        <f>Z4-D4</f>
        <v>0.34861111111240461</v>
      </c>
      <c r="AB4" s="28">
        <v>32</v>
      </c>
      <c r="AC4" s="33" t="s">
        <v>126</v>
      </c>
      <c r="AD4" s="28"/>
    </row>
    <row r="5" spans="1:732" s="15" customFormat="1" ht="15" customHeight="1">
      <c r="A5" s="3">
        <v>84</v>
      </c>
      <c r="B5" s="4" t="s">
        <v>88</v>
      </c>
      <c r="C5" s="4" t="s">
        <v>85</v>
      </c>
      <c r="D5" s="8">
        <v>41293.416666666664</v>
      </c>
      <c r="E5" s="8">
        <v>41293.505555555559</v>
      </c>
      <c r="F5" s="8">
        <v>41293.509722222225</v>
      </c>
      <c r="G5" s="49">
        <f t="shared" si="0"/>
        <v>4.166666665696539E-3</v>
      </c>
      <c r="H5" s="8">
        <v>41293.584027777775</v>
      </c>
      <c r="I5" s="8">
        <v>41293.591666666667</v>
      </c>
      <c r="J5" s="49">
        <f t="shared" si="1"/>
        <v>7.6388888919609599E-3</v>
      </c>
      <c r="K5" s="8">
        <v>41293.676388888889</v>
      </c>
      <c r="L5" s="8">
        <v>41293.681944444441</v>
      </c>
      <c r="M5" s="49">
        <f t="shared" si="2"/>
        <v>5.5555555518367328E-3</v>
      </c>
      <c r="N5" s="8">
        <v>41293.768055555556</v>
      </c>
      <c r="O5" s="8" t="s">
        <v>126</v>
      </c>
      <c r="P5" s="8"/>
      <c r="Q5" s="8" t="s">
        <v>126</v>
      </c>
      <c r="R5" s="8" t="s">
        <v>126</v>
      </c>
      <c r="S5" s="8"/>
      <c r="T5" s="8" t="s">
        <v>126</v>
      </c>
      <c r="U5" s="8" t="s">
        <v>126</v>
      </c>
      <c r="V5" s="8"/>
      <c r="W5" s="8" t="s">
        <v>126</v>
      </c>
      <c r="X5" s="8" t="s">
        <v>126</v>
      </c>
      <c r="Y5" s="8"/>
      <c r="Z5" s="9">
        <f>N5</f>
        <v>41293.768055555556</v>
      </c>
      <c r="AA5" s="27">
        <f>Z5-D5</f>
        <v>0.35138888889196096</v>
      </c>
      <c r="AB5" s="28">
        <v>32</v>
      </c>
      <c r="AC5" s="33" t="s">
        <v>126</v>
      </c>
      <c r="AD5" s="28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</row>
    <row r="6" spans="1:732" s="15" customFormat="1" ht="15" customHeight="1">
      <c r="A6" s="3">
        <v>52</v>
      </c>
      <c r="B6" s="4" t="s">
        <v>56</v>
      </c>
      <c r="C6" s="4" t="s">
        <v>85</v>
      </c>
      <c r="D6" s="8">
        <v>41293.427083333336</v>
      </c>
      <c r="E6" s="8">
        <v>41293.50277777778</v>
      </c>
      <c r="F6" s="8">
        <v>41293.50277777778</v>
      </c>
      <c r="G6" s="49">
        <f t="shared" si="0"/>
        <v>0</v>
      </c>
      <c r="H6" s="8">
        <v>41293.584027777775</v>
      </c>
      <c r="I6" s="8">
        <v>41293.586805555555</v>
      </c>
      <c r="J6" s="49">
        <f t="shared" si="1"/>
        <v>2.7777777795563452E-3</v>
      </c>
      <c r="K6" s="8">
        <v>41293.671527777777</v>
      </c>
      <c r="L6" s="8">
        <v>41293.675000000003</v>
      </c>
      <c r="M6" s="49">
        <f t="shared" si="2"/>
        <v>3.4722222262644209E-3</v>
      </c>
      <c r="N6" s="8">
        <v>41293.791666666664</v>
      </c>
      <c r="O6" s="8" t="s">
        <v>126</v>
      </c>
      <c r="P6" s="8"/>
      <c r="Q6" s="8" t="s">
        <v>126</v>
      </c>
      <c r="R6" s="8" t="s">
        <v>126</v>
      </c>
      <c r="S6" s="8"/>
      <c r="T6" s="8" t="s">
        <v>126</v>
      </c>
      <c r="U6" s="8" t="s">
        <v>126</v>
      </c>
      <c r="V6" s="8"/>
      <c r="W6" s="8" t="s">
        <v>126</v>
      </c>
      <c r="X6" s="8" t="s">
        <v>126</v>
      </c>
      <c r="Y6" s="8"/>
      <c r="Z6" s="9">
        <f>N6</f>
        <v>41293.791666666664</v>
      </c>
      <c r="AA6" s="27">
        <f>Z6-D6</f>
        <v>0.36458333332848269</v>
      </c>
      <c r="AB6" s="28">
        <v>32</v>
      </c>
      <c r="AC6" s="33" t="s">
        <v>126</v>
      </c>
      <c r="AD6" s="28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</row>
    <row r="7" spans="1:732" ht="15" customHeight="1">
      <c r="A7" s="3">
        <v>97</v>
      </c>
      <c r="B7" s="4" t="s">
        <v>101</v>
      </c>
      <c r="C7" s="4" t="s">
        <v>85</v>
      </c>
      <c r="D7" s="8">
        <v>41293.416666666664</v>
      </c>
      <c r="E7" s="8">
        <v>41293.505555555559</v>
      </c>
      <c r="F7" s="8">
        <v>41293.509722222225</v>
      </c>
      <c r="G7" s="49">
        <f t="shared" si="0"/>
        <v>4.166666665696539E-3</v>
      </c>
      <c r="H7" s="8">
        <v>41293.584027777775</v>
      </c>
      <c r="I7" s="8">
        <v>41293.592361111114</v>
      </c>
      <c r="J7" s="49">
        <f t="shared" si="1"/>
        <v>8.3333333386690356E-3</v>
      </c>
      <c r="K7" s="8">
        <v>41293.676388888889</v>
      </c>
      <c r="L7" s="8">
        <v>41293.681944444441</v>
      </c>
      <c r="M7" s="49">
        <f t="shared" si="2"/>
        <v>5.5555555518367328E-3</v>
      </c>
      <c r="N7" s="8">
        <v>41293.791666666664</v>
      </c>
      <c r="O7" s="8" t="s">
        <v>126</v>
      </c>
      <c r="P7" s="8"/>
      <c r="Q7" s="8" t="s">
        <v>126</v>
      </c>
      <c r="R7" s="8" t="s">
        <v>126</v>
      </c>
      <c r="S7" s="8"/>
      <c r="T7" s="8" t="s">
        <v>126</v>
      </c>
      <c r="U7" s="8" t="s">
        <v>126</v>
      </c>
      <c r="V7" s="8"/>
      <c r="W7" s="8" t="s">
        <v>126</v>
      </c>
      <c r="X7" s="8" t="s">
        <v>126</v>
      </c>
      <c r="Y7" s="8"/>
      <c r="Z7" s="9">
        <f>N7</f>
        <v>41293.791666666664</v>
      </c>
      <c r="AA7" s="27">
        <f>Z7-D7</f>
        <v>0.375</v>
      </c>
      <c r="AB7" s="28">
        <v>32</v>
      </c>
      <c r="AC7" s="33" t="s">
        <v>126</v>
      </c>
      <c r="AD7" s="28"/>
    </row>
    <row r="8" spans="1:732" ht="15" customHeight="1">
      <c r="A8" s="3">
        <v>91</v>
      </c>
      <c r="B8" s="4" t="s">
        <v>95</v>
      </c>
      <c r="C8" s="4" t="s">
        <v>85</v>
      </c>
      <c r="D8" s="8">
        <v>41293.416666666664</v>
      </c>
      <c r="E8" s="8">
        <v>41293.519444444442</v>
      </c>
      <c r="F8" s="8">
        <v>41293.532638888886</v>
      </c>
      <c r="G8" s="49">
        <f t="shared" si="0"/>
        <v>1.3194444443797693E-2</v>
      </c>
      <c r="H8" s="8">
        <v>41293.618055555555</v>
      </c>
      <c r="I8" s="8">
        <v>41293.622916666667</v>
      </c>
      <c r="J8" s="49">
        <f t="shared" si="1"/>
        <v>4.8611111124046147E-3</v>
      </c>
      <c r="K8" s="8">
        <v>41293.702777777777</v>
      </c>
      <c r="L8" s="8">
        <v>41293.713194444441</v>
      </c>
      <c r="M8" s="49">
        <f t="shared" si="2"/>
        <v>1.0416666664241347E-2</v>
      </c>
      <c r="N8" s="8">
        <v>41293.830555555556</v>
      </c>
      <c r="O8" s="8" t="s">
        <v>126</v>
      </c>
      <c r="P8" s="8"/>
      <c r="Q8" s="8" t="s">
        <v>126</v>
      </c>
      <c r="R8" s="8" t="s">
        <v>126</v>
      </c>
      <c r="S8" s="8"/>
      <c r="T8" s="8" t="s">
        <v>126</v>
      </c>
      <c r="U8" s="8" t="s">
        <v>126</v>
      </c>
      <c r="V8" s="8"/>
      <c r="W8" s="8" t="s">
        <v>126</v>
      </c>
      <c r="X8" s="8" t="s">
        <v>126</v>
      </c>
      <c r="Y8" s="8"/>
      <c r="Z8" s="9">
        <f>N8</f>
        <v>41293.830555555556</v>
      </c>
      <c r="AA8" s="27">
        <f>Z8-D8</f>
        <v>0.41388888889196096</v>
      </c>
      <c r="AB8" s="28">
        <v>32</v>
      </c>
      <c r="AC8" s="33" t="s">
        <v>126</v>
      </c>
      <c r="AD8" s="28"/>
    </row>
    <row r="9" spans="1:732" s="15" customFormat="1" ht="15" customHeight="1">
      <c r="A9" s="3">
        <v>85</v>
      </c>
      <c r="B9" s="4" t="s">
        <v>89</v>
      </c>
      <c r="C9" s="4" t="s">
        <v>85</v>
      </c>
      <c r="D9" s="8">
        <v>41293.416666666664</v>
      </c>
      <c r="E9" s="8">
        <v>41293.50277777778</v>
      </c>
      <c r="F9" s="8">
        <v>41293.505555555559</v>
      </c>
      <c r="G9" s="49">
        <f t="shared" si="0"/>
        <v>2.7777777795563452E-3</v>
      </c>
      <c r="H9" s="8">
        <v>41293.599999999999</v>
      </c>
      <c r="I9" s="8">
        <v>41293.611805555556</v>
      </c>
      <c r="J9" s="49">
        <f t="shared" si="1"/>
        <v>1.1805555557657499E-2</v>
      </c>
      <c r="K9" s="8">
        <v>41293.708333333336</v>
      </c>
      <c r="L9" s="8">
        <v>41293.719444444447</v>
      </c>
      <c r="M9" s="49">
        <f t="shared" si="2"/>
        <v>1.1111111110949423E-2</v>
      </c>
      <c r="N9" s="8">
        <v>41293.843055555553</v>
      </c>
      <c r="O9" s="8" t="s">
        <v>126</v>
      </c>
      <c r="P9" s="8"/>
      <c r="Q9" s="8" t="s">
        <v>126</v>
      </c>
      <c r="R9" s="8" t="s">
        <v>126</v>
      </c>
      <c r="S9" s="8"/>
      <c r="T9" s="8" t="s">
        <v>126</v>
      </c>
      <c r="U9" s="8" t="s">
        <v>126</v>
      </c>
      <c r="V9" s="8"/>
      <c r="W9" s="8" t="s">
        <v>126</v>
      </c>
      <c r="X9" s="8" t="s">
        <v>126</v>
      </c>
      <c r="Y9" s="8"/>
      <c r="Z9" s="9">
        <f>N9</f>
        <v>41293.843055555553</v>
      </c>
      <c r="AA9" s="27">
        <f>Z9-D9</f>
        <v>0.42638888888905058</v>
      </c>
      <c r="AB9" s="28">
        <v>32</v>
      </c>
      <c r="AC9" s="33" t="s">
        <v>126</v>
      </c>
      <c r="AD9" s="28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  <c r="SL9" s="20"/>
      <c r="SM9" s="20"/>
      <c r="SN9" s="20"/>
      <c r="SO9" s="20"/>
      <c r="SP9" s="20"/>
      <c r="SQ9" s="20"/>
      <c r="SR9" s="20"/>
      <c r="SS9" s="20"/>
      <c r="ST9" s="20"/>
      <c r="SU9" s="20"/>
      <c r="SV9" s="20"/>
      <c r="SW9" s="20"/>
      <c r="SX9" s="20"/>
      <c r="SY9" s="20"/>
      <c r="SZ9" s="20"/>
      <c r="TA9" s="20"/>
      <c r="TB9" s="20"/>
      <c r="TC9" s="20"/>
      <c r="TD9" s="20"/>
      <c r="TE9" s="20"/>
      <c r="TF9" s="20"/>
      <c r="TG9" s="20"/>
      <c r="TH9" s="20"/>
      <c r="TI9" s="20"/>
      <c r="TJ9" s="20"/>
      <c r="TK9" s="20"/>
      <c r="TL9" s="20"/>
      <c r="TM9" s="20"/>
      <c r="TN9" s="20"/>
      <c r="TO9" s="20"/>
      <c r="TP9" s="20"/>
      <c r="TQ9" s="20"/>
      <c r="TR9" s="20"/>
      <c r="TS9" s="20"/>
      <c r="TT9" s="20"/>
      <c r="TU9" s="20"/>
      <c r="TV9" s="20"/>
      <c r="TW9" s="20"/>
      <c r="TX9" s="20"/>
      <c r="TY9" s="20"/>
      <c r="TZ9" s="20"/>
      <c r="UA9" s="20"/>
      <c r="UB9" s="20"/>
      <c r="UC9" s="20"/>
      <c r="UD9" s="20"/>
      <c r="UE9" s="20"/>
      <c r="UF9" s="20"/>
      <c r="UG9" s="20"/>
      <c r="UH9" s="20"/>
      <c r="UI9" s="20"/>
      <c r="UJ9" s="20"/>
      <c r="UK9" s="20"/>
      <c r="UL9" s="20"/>
      <c r="UM9" s="20"/>
      <c r="UN9" s="20"/>
      <c r="UO9" s="20"/>
      <c r="UP9" s="20"/>
      <c r="UQ9" s="20"/>
      <c r="UR9" s="20"/>
      <c r="US9" s="20"/>
      <c r="UT9" s="20"/>
      <c r="UU9" s="20"/>
      <c r="UV9" s="20"/>
      <c r="UW9" s="20"/>
      <c r="UX9" s="20"/>
      <c r="UY9" s="20"/>
      <c r="UZ9" s="20"/>
      <c r="VA9" s="20"/>
      <c r="VB9" s="20"/>
      <c r="VC9" s="20"/>
      <c r="VD9" s="20"/>
      <c r="VE9" s="20"/>
      <c r="VF9" s="20"/>
      <c r="VG9" s="20"/>
      <c r="VH9" s="20"/>
      <c r="VI9" s="20"/>
      <c r="VJ9" s="20"/>
      <c r="VK9" s="20"/>
      <c r="VL9" s="20"/>
      <c r="VM9" s="20"/>
      <c r="VN9" s="20"/>
      <c r="VO9" s="20"/>
      <c r="VP9" s="20"/>
      <c r="VQ9" s="20"/>
      <c r="VR9" s="20"/>
      <c r="VS9" s="20"/>
      <c r="VT9" s="20"/>
      <c r="VU9" s="20"/>
      <c r="VV9" s="20"/>
      <c r="VW9" s="20"/>
      <c r="VX9" s="20"/>
      <c r="VY9" s="20"/>
      <c r="VZ9" s="20"/>
      <c r="WA9" s="20"/>
      <c r="WB9" s="20"/>
      <c r="WC9" s="20"/>
      <c r="WD9" s="20"/>
      <c r="WE9" s="20"/>
      <c r="WF9" s="20"/>
      <c r="WG9" s="20"/>
      <c r="WH9" s="20"/>
      <c r="WI9" s="20"/>
      <c r="WJ9" s="20"/>
      <c r="WK9" s="20"/>
      <c r="WL9" s="20"/>
      <c r="WM9" s="20"/>
      <c r="WN9" s="20"/>
      <c r="WO9" s="20"/>
      <c r="WP9" s="20"/>
      <c r="WQ9" s="20"/>
      <c r="WR9" s="20"/>
      <c r="WS9" s="20"/>
      <c r="WT9" s="20"/>
      <c r="WU9" s="20"/>
      <c r="WV9" s="20"/>
      <c r="WW9" s="20"/>
      <c r="WX9" s="20"/>
      <c r="WY9" s="20"/>
      <c r="WZ9" s="20"/>
      <c r="XA9" s="20"/>
      <c r="XB9" s="20"/>
      <c r="XC9" s="20"/>
      <c r="XD9" s="20"/>
      <c r="XE9" s="20"/>
      <c r="XF9" s="20"/>
      <c r="XG9" s="20"/>
      <c r="XH9" s="20"/>
      <c r="XI9" s="20"/>
      <c r="XJ9" s="20"/>
      <c r="XK9" s="20"/>
      <c r="XL9" s="20"/>
      <c r="XM9" s="20"/>
      <c r="XN9" s="20"/>
      <c r="XO9" s="20"/>
      <c r="XP9" s="20"/>
      <c r="XQ9" s="20"/>
      <c r="XR9" s="20"/>
      <c r="XS9" s="20"/>
      <c r="XT9" s="20"/>
      <c r="XU9" s="20"/>
      <c r="XV9" s="20"/>
      <c r="XW9" s="20"/>
      <c r="XX9" s="20"/>
      <c r="XY9" s="20"/>
      <c r="XZ9" s="20"/>
      <c r="YA9" s="20"/>
      <c r="YB9" s="20"/>
      <c r="YC9" s="20"/>
      <c r="YD9" s="20"/>
      <c r="YE9" s="20"/>
      <c r="YF9" s="20"/>
      <c r="YG9" s="20"/>
      <c r="YH9" s="20"/>
      <c r="YI9" s="20"/>
      <c r="YJ9" s="20"/>
      <c r="YK9" s="20"/>
      <c r="YL9" s="20"/>
      <c r="YM9" s="20"/>
      <c r="YN9" s="20"/>
      <c r="YO9" s="20"/>
      <c r="YP9" s="20"/>
      <c r="YQ9" s="20"/>
      <c r="YR9" s="20"/>
      <c r="YS9" s="20"/>
      <c r="YT9" s="20"/>
      <c r="YU9" s="20"/>
      <c r="YV9" s="20"/>
      <c r="YW9" s="20"/>
      <c r="YX9" s="20"/>
      <c r="YY9" s="20"/>
      <c r="YZ9" s="20"/>
      <c r="ZA9" s="20"/>
      <c r="ZB9" s="20"/>
      <c r="ZC9" s="20"/>
      <c r="ZD9" s="20"/>
      <c r="ZE9" s="20"/>
      <c r="ZF9" s="20"/>
      <c r="ZG9" s="20"/>
      <c r="ZH9" s="20"/>
      <c r="ZI9" s="20"/>
      <c r="ZJ9" s="20"/>
      <c r="ZK9" s="20"/>
      <c r="ZL9" s="20"/>
      <c r="ZM9" s="20"/>
      <c r="ZN9" s="20"/>
      <c r="ZO9" s="20"/>
      <c r="ZP9" s="20"/>
      <c r="ZQ9" s="20"/>
      <c r="ZR9" s="20"/>
      <c r="ZS9" s="20"/>
      <c r="ZT9" s="20"/>
      <c r="ZU9" s="20"/>
      <c r="ZV9" s="20"/>
      <c r="ZW9" s="20"/>
      <c r="ZX9" s="20"/>
      <c r="ZY9" s="20"/>
      <c r="ZZ9" s="20"/>
      <c r="AAA9" s="20"/>
      <c r="AAB9" s="20"/>
      <c r="AAC9" s="20"/>
      <c r="AAD9" s="20"/>
      <c r="AAE9" s="20"/>
      <c r="AAF9" s="20"/>
      <c r="AAG9" s="20"/>
      <c r="AAH9" s="20"/>
      <c r="AAI9" s="20"/>
      <c r="AAJ9" s="20"/>
      <c r="AAK9" s="20"/>
      <c r="AAL9" s="20"/>
      <c r="AAM9" s="20"/>
      <c r="AAN9" s="20"/>
      <c r="AAO9" s="20"/>
      <c r="AAP9" s="20"/>
      <c r="AAQ9" s="20"/>
      <c r="AAR9" s="20"/>
      <c r="AAS9" s="20"/>
      <c r="AAT9" s="20"/>
      <c r="AAU9" s="20"/>
      <c r="AAV9" s="20"/>
      <c r="AAW9" s="20"/>
      <c r="AAX9" s="20"/>
      <c r="AAY9" s="20"/>
      <c r="AAZ9" s="20"/>
      <c r="ABA9" s="20"/>
      <c r="ABB9" s="20"/>
      <c r="ABC9" s="20"/>
      <c r="ABD9" s="20"/>
    </row>
    <row r="10" spans="1:732" ht="15" customHeight="1">
      <c r="A10" s="3">
        <v>87</v>
      </c>
      <c r="B10" s="4" t="s">
        <v>91</v>
      </c>
      <c r="C10" s="4" t="s">
        <v>85</v>
      </c>
      <c r="D10" s="8">
        <v>41293.416666666664</v>
      </c>
      <c r="E10" s="8">
        <v>41293.510416666664</v>
      </c>
      <c r="F10" s="8">
        <v>41293.513888888891</v>
      </c>
      <c r="G10" s="49">
        <f t="shared" si="0"/>
        <v>3.4722222262644209E-3</v>
      </c>
      <c r="H10" s="8">
        <v>41293.619444444441</v>
      </c>
      <c r="I10" s="8">
        <v>41293.626388888886</v>
      </c>
      <c r="J10" s="49">
        <f t="shared" si="1"/>
        <v>6.9444444452528842E-3</v>
      </c>
      <c r="K10" s="8">
        <v>41293.726388888892</v>
      </c>
      <c r="L10" s="8">
        <v>41293.731249999997</v>
      </c>
      <c r="M10" s="49">
        <f t="shared" si="2"/>
        <v>4.8611111051286571E-3</v>
      </c>
      <c r="N10" s="8">
        <v>41293.864583333336</v>
      </c>
      <c r="O10" s="8" t="s">
        <v>126</v>
      </c>
      <c r="P10" s="8"/>
      <c r="Q10" s="8" t="s">
        <v>126</v>
      </c>
      <c r="R10" s="8" t="s">
        <v>126</v>
      </c>
      <c r="S10" s="8"/>
      <c r="T10" s="8" t="s">
        <v>126</v>
      </c>
      <c r="U10" s="8" t="s">
        <v>126</v>
      </c>
      <c r="V10" s="8"/>
      <c r="W10" s="8" t="s">
        <v>126</v>
      </c>
      <c r="X10" s="8" t="s">
        <v>126</v>
      </c>
      <c r="Y10" s="8"/>
      <c r="Z10" s="9">
        <f>N10</f>
        <v>41293.864583333336</v>
      </c>
      <c r="AA10" s="27">
        <f>Z10-D10</f>
        <v>0.44791666667151731</v>
      </c>
      <c r="AB10" s="28">
        <v>32</v>
      </c>
      <c r="AC10" s="33" t="s">
        <v>126</v>
      </c>
      <c r="AD10" s="28"/>
    </row>
    <row r="11" spans="1:732" s="19" customFormat="1" ht="15" customHeight="1">
      <c r="A11" s="3">
        <v>81</v>
      </c>
      <c r="B11" s="4" t="s">
        <v>84</v>
      </c>
      <c r="C11" s="4" t="s">
        <v>85</v>
      </c>
      <c r="D11" s="8">
        <v>41293.416666666664</v>
      </c>
      <c r="E11" s="8">
        <v>41293.507638888892</v>
      </c>
      <c r="F11" s="8">
        <v>41293.507638888892</v>
      </c>
      <c r="G11" s="49">
        <f t="shared" si="0"/>
        <v>0</v>
      </c>
      <c r="H11" s="8">
        <v>41293.618055555555</v>
      </c>
      <c r="I11" s="8">
        <v>41293.629166666666</v>
      </c>
      <c r="J11" s="49">
        <f t="shared" si="1"/>
        <v>1.1111111110949423E-2</v>
      </c>
      <c r="K11" s="8">
        <v>41293.726388888892</v>
      </c>
      <c r="L11" s="8">
        <v>41293.744444444441</v>
      </c>
      <c r="M11" s="49">
        <f t="shared" si="2"/>
        <v>1.805555554892635E-2</v>
      </c>
      <c r="N11" s="8">
        <v>41293.868055555555</v>
      </c>
      <c r="O11" s="8" t="s">
        <v>126</v>
      </c>
      <c r="P11" s="8"/>
      <c r="Q11" s="8" t="s">
        <v>126</v>
      </c>
      <c r="R11" s="8" t="s">
        <v>126</v>
      </c>
      <c r="S11" s="8"/>
      <c r="T11" s="8" t="s">
        <v>126</v>
      </c>
      <c r="U11" s="8" t="s">
        <v>126</v>
      </c>
      <c r="V11" s="8"/>
      <c r="W11" s="8" t="s">
        <v>126</v>
      </c>
      <c r="X11" s="8" t="s">
        <v>126</v>
      </c>
      <c r="Y11" s="8"/>
      <c r="Z11" s="9">
        <f>N11</f>
        <v>41293.868055555555</v>
      </c>
      <c r="AA11" s="27">
        <f>Z11-D11</f>
        <v>0.45138888889050577</v>
      </c>
      <c r="AB11" s="28">
        <v>32</v>
      </c>
      <c r="AC11" s="33" t="s">
        <v>126</v>
      </c>
      <c r="AD11" s="28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</row>
    <row r="12" spans="1:732" ht="15" customHeight="1">
      <c r="A12" s="3">
        <v>96</v>
      </c>
      <c r="B12" s="4" t="s">
        <v>100</v>
      </c>
      <c r="C12" s="4" t="s">
        <v>85</v>
      </c>
      <c r="D12" s="8">
        <v>41293.416666666664</v>
      </c>
      <c r="E12" s="8">
        <v>41293.525694444441</v>
      </c>
      <c r="F12" s="8">
        <v>41293.532638888886</v>
      </c>
      <c r="G12" s="49">
        <f t="shared" si="0"/>
        <v>6.9444444452528842E-3</v>
      </c>
      <c r="H12" s="8">
        <v>41293.622916666667</v>
      </c>
      <c r="I12" s="8">
        <v>41293.645138888889</v>
      </c>
      <c r="J12" s="49">
        <f t="shared" si="1"/>
        <v>2.2222222221898846E-2</v>
      </c>
      <c r="K12" s="8">
        <v>41293.763194444444</v>
      </c>
      <c r="L12" s="8">
        <v>41293.770833333336</v>
      </c>
      <c r="M12" s="49">
        <f t="shared" si="2"/>
        <v>7.6388888919609599E-3</v>
      </c>
      <c r="N12" s="8">
        <v>41293.87777777778</v>
      </c>
      <c r="O12" s="8" t="s">
        <v>126</v>
      </c>
      <c r="P12" s="8"/>
      <c r="Q12" s="8" t="s">
        <v>126</v>
      </c>
      <c r="R12" s="8" t="s">
        <v>126</v>
      </c>
      <c r="S12" s="8"/>
      <c r="T12" s="8" t="s">
        <v>126</v>
      </c>
      <c r="U12" s="8" t="s">
        <v>126</v>
      </c>
      <c r="V12" s="8"/>
      <c r="W12" s="8" t="s">
        <v>126</v>
      </c>
      <c r="X12" s="8" t="s">
        <v>126</v>
      </c>
      <c r="Y12" s="8"/>
      <c r="Z12" s="9">
        <f>N12</f>
        <v>41293.87777777778</v>
      </c>
      <c r="AA12" s="27">
        <f>Z12-D12</f>
        <v>0.461111111115315</v>
      </c>
      <c r="AB12" s="28">
        <v>32</v>
      </c>
      <c r="AC12" s="33" t="s">
        <v>126</v>
      </c>
      <c r="AD12" s="28"/>
    </row>
    <row r="13" spans="1:732" s="15" customFormat="1" ht="15" customHeight="1">
      <c r="A13" s="3">
        <v>2</v>
      </c>
      <c r="B13" s="4" t="s">
        <v>6</v>
      </c>
      <c r="C13" s="4" t="s">
        <v>85</v>
      </c>
      <c r="D13" s="8">
        <v>41293.427083333336</v>
      </c>
      <c r="E13" s="8">
        <v>41293.533333333333</v>
      </c>
      <c r="F13" s="8">
        <v>41293.542361111111</v>
      </c>
      <c r="G13" s="49">
        <f t="shared" si="0"/>
        <v>9.0277777781011537E-3</v>
      </c>
      <c r="H13" s="8">
        <v>41293.638888888891</v>
      </c>
      <c r="I13" s="8">
        <v>41293.654166666667</v>
      </c>
      <c r="J13" s="49">
        <f t="shared" si="1"/>
        <v>1.5277777776645962E-2</v>
      </c>
      <c r="K13" s="8">
        <v>41293.759722222225</v>
      </c>
      <c r="L13" s="8">
        <v>41293.773611111108</v>
      </c>
      <c r="M13" s="49">
        <f t="shared" si="2"/>
        <v>1.3888888883229811E-2</v>
      </c>
      <c r="N13" s="8">
        <v>41293.897916666669</v>
      </c>
      <c r="O13" s="8" t="s">
        <v>126</v>
      </c>
      <c r="P13" s="8"/>
      <c r="Q13" s="8" t="s">
        <v>126</v>
      </c>
      <c r="R13" s="8" t="s">
        <v>126</v>
      </c>
      <c r="S13" s="8"/>
      <c r="T13" s="8" t="s">
        <v>126</v>
      </c>
      <c r="U13" s="8" t="s">
        <v>126</v>
      </c>
      <c r="V13" s="8"/>
      <c r="W13" s="8" t="s">
        <v>126</v>
      </c>
      <c r="X13" s="8" t="s">
        <v>126</v>
      </c>
      <c r="Y13" s="8"/>
      <c r="Z13" s="9">
        <f>N13</f>
        <v>41293.897916666669</v>
      </c>
      <c r="AA13" s="27">
        <f>Z13-D13</f>
        <v>0.47083333333284827</v>
      </c>
      <c r="AB13" s="28">
        <v>32</v>
      </c>
      <c r="AC13" s="33" t="s">
        <v>126</v>
      </c>
      <c r="AD13" s="28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</row>
    <row r="14" spans="1:732" ht="15" customHeight="1">
      <c r="A14" s="3">
        <v>100</v>
      </c>
      <c r="B14" s="4" t="s">
        <v>104</v>
      </c>
      <c r="C14" s="4" t="s">
        <v>85</v>
      </c>
      <c r="D14" s="8">
        <v>41293.416666666664</v>
      </c>
      <c r="E14" s="8">
        <v>41293.533333333333</v>
      </c>
      <c r="F14" s="8">
        <v>41293.542361111111</v>
      </c>
      <c r="G14" s="49">
        <f t="shared" si="0"/>
        <v>9.0277777781011537E-3</v>
      </c>
      <c r="H14" s="8">
        <v>41293.638888888891</v>
      </c>
      <c r="I14" s="8">
        <v>41293.654166666667</v>
      </c>
      <c r="J14" s="49">
        <f t="shared" si="1"/>
        <v>1.5277777776645962E-2</v>
      </c>
      <c r="K14" s="8">
        <v>41293.760416666664</v>
      </c>
      <c r="L14" s="8">
        <v>41293.773611111108</v>
      </c>
      <c r="M14" s="49">
        <f t="shared" si="2"/>
        <v>1.3194444443797693E-2</v>
      </c>
      <c r="N14" s="8">
        <v>41293.897916666669</v>
      </c>
      <c r="O14" s="8" t="s">
        <v>126</v>
      </c>
      <c r="P14" s="8"/>
      <c r="Q14" s="8" t="s">
        <v>126</v>
      </c>
      <c r="R14" s="8" t="s">
        <v>126</v>
      </c>
      <c r="S14" s="8"/>
      <c r="T14" s="8" t="s">
        <v>126</v>
      </c>
      <c r="U14" s="8" t="s">
        <v>126</v>
      </c>
      <c r="V14" s="8"/>
      <c r="W14" s="8" t="s">
        <v>126</v>
      </c>
      <c r="X14" s="8" t="s">
        <v>126</v>
      </c>
      <c r="Y14" s="8"/>
      <c r="Z14" s="9">
        <f>N14</f>
        <v>41293.897916666669</v>
      </c>
      <c r="AA14" s="27">
        <f>Z14-D14</f>
        <v>0.48125000000436557</v>
      </c>
      <c r="AB14" s="28">
        <v>32</v>
      </c>
      <c r="AC14" s="33" t="s">
        <v>126</v>
      </c>
      <c r="AD14" s="28"/>
    </row>
    <row r="15" spans="1:732" ht="15" customHeight="1">
      <c r="A15" s="23">
        <v>88</v>
      </c>
      <c r="B15" s="24" t="s">
        <v>92</v>
      </c>
      <c r="C15" s="24" t="s">
        <v>85</v>
      </c>
      <c r="D15" s="25">
        <v>41293.416666666664</v>
      </c>
      <c r="E15" s="25">
        <v>41293.522222222222</v>
      </c>
      <c r="F15" s="25">
        <v>41293.532638888886</v>
      </c>
      <c r="G15" s="50">
        <f t="shared" si="0"/>
        <v>1.0416666664241347E-2</v>
      </c>
      <c r="H15" s="25">
        <v>41293.62777777778</v>
      </c>
      <c r="I15" s="25">
        <v>41293.636111111111</v>
      </c>
      <c r="J15" s="50">
        <f t="shared" si="1"/>
        <v>8.333333331393078E-3</v>
      </c>
      <c r="K15" s="25">
        <v>41293.748611111114</v>
      </c>
      <c r="L15" s="25" t="s">
        <v>126</v>
      </c>
      <c r="M15" s="25"/>
      <c r="N15" s="25" t="s">
        <v>126</v>
      </c>
      <c r="O15" s="8" t="s">
        <v>126</v>
      </c>
      <c r="P15" s="8"/>
      <c r="Q15" s="8" t="s">
        <v>126</v>
      </c>
      <c r="R15" s="8" t="s">
        <v>126</v>
      </c>
      <c r="S15" s="8"/>
      <c r="T15" s="8" t="s">
        <v>126</v>
      </c>
      <c r="U15" s="8" t="s">
        <v>126</v>
      </c>
      <c r="V15" s="8"/>
      <c r="W15" s="8" t="s">
        <v>126</v>
      </c>
      <c r="X15" s="8" t="s">
        <v>126</v>
      </c>
      <c r="Y15" s="8"/>
      <c r="Z15" s="22" t="s">
        <v>124</v>
      </c>
      <c r="AA15" s="29" t="e">
        <f>Z15-D15</f>
        <v>#VALUE!</v>
      </c>
      <c r="AB15" s="30">
        <v>24</v>
      </c>
      <c r="AC15" s="34"/>
      <c r="AD15" s="30"/>
    </row>
    <row r="16" spans="1:732" s="15" customFormat="1" ht="15" customHeight="1">
      <c r="A16" s="23">
        <v>89</v>
      </c>
      <c r="B16" s="24" t="s">
        <v>93</v>
      </c>
      <c r="C16" s="24" t="s">
        <v>85</v>
      </c>
      <c r="D16" s="25">
        <v>41293.416666666664</v>
      </c>
      <c r="E16" s="25">
        <v>41293.525694444441</v>
      </c>
      <c r="F16" s="25">
        <v>41293.525694444441</v>
      </c>
      <c r="G16" s="50">
        <f t="shared" si="0"/>
        <v>0</v>
      </c>
      <c r="H16" s="25">
        <v>41293.622916666667</v>
      </c>
      <c r="I16" s="25">
        <v>41293.645138888889</v>
      </c>
      <c r="J16" s="50">
        <f t="shared" si="1"/>
        <v>2.2222222221898846E-2</v>
      </c>
      <c r="K16" s="25">
        <v>41293.763194444444</v>
      </c>
      <c r="L16" s="25" t="s">
        <v>126</v>
      </c>
      <c r="M16" s="25"/>
      <c r="N16" s="25" t="s">
        <v>126</v>
      </c>
      <c r="O16" s="8" t="s">
        <v>126</v>
      </c>
      <c r="P16" s="8"/>
      <c r="Q16" s="8" t="s">
        <v>126</v>
      </c>
      <c r="R16" s="8" t="s">
        <v>126</v>
      </c>
      <c r="S16" s="8"/>
      <c r="T16" s="8" t="s">
        <v>126</v>
      </c>
      <c r="U16" s="8" t="s">
        <v>126</v>
      </c>
      <c r="V16" s="8"/>
      <c r="W16" s="8" t="s">
        <v>126</v>
      </c>
      <c r="X16" s="8" t="s">
        <v>126</v>
      </c>
      <c r="Y16" s="8"/>
      <c r="Z16" s="22" t="s">
        <v>124</v>
      </c>
      <c r="AA16" s="29" t="e">
        <f>Z16-D16</f>
        <v>#VALUE!</v>
      </c>
      <c r="AB16" s="30">
        <v>24</v>
      </c>
      <c r="AC16" s="34"/>
      <c r="AD16" s="3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</row>
    <row r="17" spans="1:732" ht="15" customHeight="1">
      <c r="A17" s="23">
        <v>98</v>
      </c>
      <c r="B17" s="24" t="s">
        <v>102</v>
      </c>
      <c r="C17" s="24" t="s">
        <v>85</v>
      </c>
      <c r="D17" s="25">
        <v>41293.416666666664</v>
      </c>
      <c r="E17" s="25">
        <v>41293.541666666664</v>
      </c>
      <c r="F17" s="25">
        <v>41293.556944444441</v>
      </c>
      <c r="G17" s="50">
        <f t="shared" si="0"/>
        <v>1.5277777776645962E-2</v>
      </c>
      <c r="H17" s="25">
        <v>41293.663888888892</v>
      </c>
      <c r="I17" s="25">
        <v>41293.684027777781</v>
      </c>
      <c r="J17" s="50">
        <f t="shared" si="1"/>
        <v>2.0138888889050577E-2</v>
      </c>
      <c r="K17" s="25">
        <v>41293.806944444441</v>
      </c>
      <c r="L17" s="25" t="s">
        <v>126</v>
      </c>
      <c r="M17" s="25"/>
      <c r="N17" s="25" t="s">
        <v>126</v>
      </c>
      <c r="O17" s="8" t="s">
        <v>126</v>
      </c>
      <c r="P17" s="8"/>
      <c r="Q17" s="8" t="s">
        <v>126</v>
      </c>
      <c r="R17" s="8" t="s">
        <v>126</v>
      </c>
      <c r="S17" s="8"/>
      <c r="T17" s="8" t="s">
        <v>126</v>
      </c>
      <c r="U17" s="8" t="s">
        <v>126</v>
      </c>
      <c r="V17" s="8"/>
      <c r="W17" s="8" t="s">
        <v>126</v>
      </c>
      <c r="X17" s="8" t="s">
        <v>126</v>
      </c>
      <c r="Y17" s="8"/>
      <c r="Z17" s="22" t="s">
        <v>124</v>
      </c>
      <c r="AA17" s="29" t="e">
        <f>Z17-D17</f>
        <v>#VALUE!</v>
      </c>
      <c r="AB17" s="30">
        <v>24</v>
      </c>
      <c r="AC17" s="34"/>
      <c r="AD17" s="30"/>
    </row>
    <row r="18" spans="1:732" ht="15" customHeight="1">
      <c r="A18" s="23">
        <v>82</v>
      </c>
      <c r="B18" s="24" t="s">
        <v>86</v>
      </c>
      <c r="C18" s="24" t="s">
        <v>85</v>
      </c>
      <c r="D18" s="25">
        <v>41293.416666666664</v>
      </c>
      <c r="E18" s="25">
        <v>41293.541666666664</v>
      </c>
      <c r="F18" s="25">
        <v>41293.556944444441</v>
      </c>
      <c r="G18" s="50">
        <f t="shared" si="0"/>
        <v>1.5277777776645962E-2</v>
      </c>
      <c r="H18" s="25">
        <v>41293.663888888892</v>
      </c>
      <c r="I18" s="25">
        <v>41293.684027777781</v>
      </c>
      <c r="J18" s="50">
        <f t="shared" si="1"/>
        <v>2.0138888889050577E-2</v>
      </c>
      <c r="K18" s="25">
        <v>41293.806944444441</v>
      </c>
      <c r="L18" s="25">
        <v>41293.807638888888</v>
      </c>
      <c r="M18" s="50">
        <f t="shared" ref="M18:M19" si="3">L18-K18</f>
        <v>6.944444467080757E-4</v>
      </c>
      <c r="N18" s="25" t="s">
        <v>126</v>
      </c>
      <c r="O18" s="8" t="s">
        <v>126</v>
      </c>
      <c r="P18" s="8"/>
      <c r="Q18" s="8" t="s">
        <v>126</v>
      </c>
      <c r="R18" s="8" t="s">
        <v>126</v>
      </c>
      <c r="S18" s="8"/>
      <c r="T18" s="8" t="s">
        <v>126</v>
      </c>
      <c r="U18" s="8" t="s">
        <v>126</v>
      </c>
      <c r="V18" s="8"/>
      <c r="W18" s="8" t="s">
        <v>126</v>
      </c>
      <c r="X18" s="8" t="s">
        <v>126</v>
      </c>
      <c r="Y18" s="8"/>
      <c r="Z18" s="22" t="s">
        <v>124</v>
      </c>
      <c r="AA18" s="29" t="e">
        <f>Z18-D18</f>
        <v>#VALUE!</v>
      </c>
      <c r="AB18" s="30">
        <v>24</v>
      </c>
      <c r="AC18" s="34"/>
      <c r="AD18" s="30" t="s">
        <v>132</v>
      </c>
    </row>
    <row r="19" spans="1:732" ht="15" customHeight="1">
      <c r="A19" s="23">
        <v>99</v>
      </c>
      <c r="B19" s="24" t="s">
        <v>103</v>
      </c>
      <c r="C19" s="24" t="s">
        <v>85</v>
      </c>
      <c r="D19" s="25">
        <v>41293.416666666664</v>
      </c>
      <c r="E19" s="25">
        <v>41293.541666666664</v>
      </c>
      <c r="F19" s="25">
        <v>41293.556944444441</v>
      </c>
      <c r="G19" s="50">
        <f t="shared" si="0"/>
        <v>1.5277777776645962E-2</v>
      </c>
      <c r="H19" s="25">
        <v>41293.665277777778</v>
      </c>
      <c r="I19" s="25">
        <v>41293.684027777781</v>
      </c>
      <c r="J19" s="50">
        <f t="shared" si="1"/>
        <v>1.8750000002910383E-2</v>
      </c>
      <c r="K19" s="25">
        <v>41293.806944444441</v>
      </c>
      <c r="L19" s="25">
        <v>41293.814583333333</v>
      </c>
      <c r="M19" s="50">
        <f t="shared" si="3"/>
        <v>7.6388888919609599E-3</v>
      </c>
      <c r="N19" s="25" t="s">
        <v>126</v>
      </c>
      <c r="O19" s="8" t="s">
        <v>126</v>
      </c>
      <c r="P19" s="8"/>
      <c r="Q19" s="8" t="s">
        <v>126</v>
      </c>
      <c r="R19" s="8" t="s">
        <v>126</v>
      </c>
      <c r="S19" s="8"/>
      <c r="T19" s="8" t="s">
        <v>126</v>
      </c>
      <c r="U19" s="8" t="s">
        <v>126</v>
      </c>
      <c r="V19" s="8"/>
      <c r="W19" s="8" t="s">
        <v>126</v>
      </c>
      <c r="X19" s="8" t="s">
        <v>126</v>
      </c>
      <c r="Y19" s="8"/>
      <c r="Z19" s="22" t="s">
        <v>124</v>
      </c>
      <c r="AA19" s="29" t="e">
        <f>Z19-D19</f>
        <v>#VALUE!</v>
      </c>
      <c r="AB19" s="30">
        <v>24</v>
      </c>
      <c r="AC19" s="34"/>
      <c r="AD19" s="30" t="s">
        <v>132</v>
      </c>
    </row>
    <row r="20" spans="1:732" ht="15" customHeight="1">
      <c r="A20" s="23">
        <v>94</v>
      </c>
      <c r="B20" s="24" t="s">
        <v>98</v>
      </c>
      <c r="C20" s="24" t="s">
        <v>85</v>
      </c>
      <c r="D20" s="25">
        <v>41293.416666666664</v>
      </c>
      <c r="E20" s="25">
        <v>41293.552777777775</v>
      </c>
      <c r="F20" s="25">
        <v>41293.561805555553</v>
      </c>
      <c r="G20" s="50">
        <f t="shared" si="0"/>
        <v>9.0277777781011537E-3</v>
      </c>
      <c r="H20" s="25">
        <v>41293.685416666667</v>
      </c>
      <c r="I20" s="25">
        <v>41293.70208333333</v>
      </c>
      <c r="J20" s="50">
        <f t="shared" si="1"/>
        <v>1.6666666662786156E-2</v>
      </c>
      <c r="K20" s="25">
        <v>41293.822222222225</v>
      </c>
      <c r="L20" s="25" t="s">
        <v>126</v>
      </c>
      <c r="M20" s="25"/>
      <c r="N20" s="25" t="s">
        <v>126</v>
      </c>
      <c r="O20" s="8" t="s">
        <v>126</v>
      </c>
      <c r="P20" s="8"/>
      <c r="Q20" s="8" t="s">
        <v>126</v>
      </c>
      <c r="R20" s="8" t="s">
        <v>126</v>
      </c>
      <c r="S20" s="8"/>
      <c r="T20" s="8" t="s">
        <v>126</v>
      </c>
      <c r="U20" s="8" t="s">
        <v>126</v>
      </c>
      <c r="V20" s="8"/>
      <c r="W20" s="8" t="s">
        <v>126</v>
      </c>
      <c r="X20" s="8" t="s">
        <v>126</v>
      </c>
      <c r="Y20" s="8"/>
      <c r="Z20" s="22" t="s">
        <v>124</v>
      </c>
      <c r="AA20" s="29" t="e">
        <f>Z20-D20</f>
        <v>#VALUE!</v>
      </c>
      <c r="AB20" s="30">
        <v>24</v>
      </c>
      <c r="AC20" s="34"/>
      <c r="AD20" s="30"/>
    </row>
    <row r="21" spans="1:732" ht="15" customHeight="1">
      <c r="A21" s="23">
        <v>92</v>
      </c>
      <c r="B21" s="24" t="s">
        <v>96</v>
      </c>
      <c r="C21" s="24" t="s">
        <v>85</v>
      </c>
      <c r="D21" s="25">
        <v>41293.416666666664</v>
      </c>
      <c r="E21" s="25">
        <v>41293.552777777775</v>
      </c>
      <c r="F21" s="25">
        <v>41293.561805555553</v>
      </c>
      <c r="G21" s="50">
        <f t="shared" si="0"/>
        <v>9.0277777781011537E-3</v>
      </c>
      <c r="H21" s="25">
        <v>41293.685416666667</v>
      </c>
      <c r="I21" s="25">
        <v>41293.70208333333</v>
      </c>
      <c r="J21" s="50">
        <f t="shared" si="1"/>
        <v>1.6666666662786156E-2</v>
      </c>
      <c r="K21" s="25">
        <v>41293.822222222225</v>
      </c>
      <c r="L21" s="25" t="s">
        <v>126</v>
      </c>
      <c r="M21" s="25"/>
      <c r="N21" s="25" t="s">
        <v>126</v>
      </c>
      <c r="O21" s="8" t="s">
        <v>126</v>
      </c>
      <c r="P21" s="8"/>
      <c r="Q21" s="8" t="s">
        <v>126</v>
      </c>
      <c r="R21" s="8" t="s">
        <v>126</v>
      </c>
      <c r="S21" s="8"/>
      <c r="T21" s="8" t="s">
        <v>126</v>
      </c>
      <c r="U21" s="8" t="s">
        <v>126</v>
      </c>
      <c r="V21" s="8"/>
      <c r="W21" s="8" t="s">
        <v>126</v>
      </c>
      <c r="X21" s="8" t="s">
        <v>126</v>
      </c>
      <c r="Y21" s="8"/>
      <c r="Z21" s="22" t="s">
        <v>124</v>
      </c>
      <c r="AA21" s="29" t="e">
        <f>Z21-D21</f>
        <v>#VALUE!</v>
      </c>
      <c r="AB21" s="30">
        <v>24</v>
      </c>
      <c r="AC21" s="34"/>
      <c r="AD21" s="30"/>
    </row>
    <row r="22" spans="1:732" s="15" customFormat="1" ht="15" customHeight="1">
      <c r="A22" s="23">
        <v>93</v>
      </c>
      <c r="B22" s="24" t="s">
        <v>97</v>
      </c>
      <c r="C22" s="24" t="s">
        <v>85</v>
      </c>
      <c r="D22" s="25">
        <v>41293.416666666664</v>
      </c>
      <c r="E22" s="25">
        <v>41293.553472222222</v>
      </c>
      <c r="F22" s="25">
        <v>41293.561805555553</v>
      </c>
      <c r="G22" s="50">
        <f t="shared" si="0"/>
        <v>8.333333331393078E-3</v>
      </c>
      <c r="H22" s="25">
        <v>41293.685416666667</v>
      </c>
      <c r="I22" s="25" t="s">
        <v>126</v>
      </c>
      <c r="J22" s="25"/>
      <c r="K22" s="25" t="s">
        <v>126</v>
      </c>
      <c r="L22" s="25" t="s">
        <v>126</v>
      </c>
      <c r="M22" s="25"/>
      <c r="N22" s="25" t="s">
        <v>126</v>
      </c>
      <c r="O22" s="8" t="s">
        <v>126</v>
      </c>
      <c r="P22" s="8"/>
      <c r="Q22" s="8" t="s">
        <v>126</v>
      </c>
      <c r="R22" s="8" t="s">
        <v>126</v>
      </c>
      <c r="S22" s="8"/>
      <c r="T22" s="8" t="s">
        <v>126</v>
      </c>
      <c r="U22" s="8" t="s">
        <v>126</v>
      </c>
      <c r="V22" s="8"/>
      <c r="W22" s="8" t="s">
        <v>126</v>
      </c>
      <c r="X22" s="8" t="s">
        <v>126</v>
      </c>
      <c r="Y22" s="8"/>
      <c r="Z22" s="22" t="s">
        <v>124</v>
      </c>
      <c r="AA22" s="29" t="e">
        <f>Z22-D22</f>
        <v>#VALUE!</v>
      </c>
      <c r="AB22" s="30">
        <v>16</v>
      </c>
      <c r="AC22" s="34"/>
      <c r="AD22" s="3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  <c r="SL22" s="20"/>
      <c r="SM22" s="20"/>
      <c r="SN22" s="20"/>
      <c r="SO22" s="20"/>
      <c r="SP22" s="20"/>
      <c r="SQ22" s="20"/>
      <c r="SR22" s="20"/>
      <c r="SS22" s="20"/>
      <c r="ST22" s="20"/>
      <c r="SU22" s="20"/>
      <c r="SV22" s="20"/>
      <c r="SW22" s="20"/>
      <c r="SX22" s="20"/>
      <c r="SY22" s="20"/>
      <c r="SZ22" s="20"/>
      <c r="TA22" s="20"/>
      <c r="TB22" s="20"/>
      <c r="TC22" s="20"/>
      <c r="TD22" s="20"/>
      <c r="TE22" s="20"/>
      <c r="TF22" s="20"/>
      <c r="TG22" s="20"/>
      <c r="TH22" s="20"/>
      <c r="TI22" s="20"/>
      <c r="TJ22" s="20"/>
      <c r="TK22" s="20"/>
      <c r="TL22" s="20"/>
      <c r="TM22" s="20"/>
      <c r="TN22" s="20"/>
      <c r="TO22" s="20"/>
      <c r="TP22" s="20"/>
      <c r="TQ22" s="20"/>
      <c r="TR22" s="20"/>
      <c r="TS22" s="20"/>
      <c r="TT22" s="20"/>
      <c r="TU22" s="20"/>
      <c r="TV22" s="20"/>
      <c r="TW22" s="20"/>
      <c r="TX22" s="20"/>
      <c r="TY22" s="20"/>
      <c r="TZ22" s="20"/>
      <c r="UA22" s="20"/>
      <c r="UB22" s="20"/>
      <c r="UC22" s="20"/>
      <c r="UD22" s="20"/>
      <c r="UE22" s="20"/>
      <c r="UF22" s="20"/>
      <c r="UG22" s="20"/>
      <c r="UH22" s="20"/>
      <c r="UI22" s="20"/>
      <c r="UJ22" s="20"/>
      <c r="UK22" s="20"/>
      <c r="UL22" s="20"/>
      <c r="UM22" s="20"/>
      <c r="UN22" s="20"/>
      <c r="UO22" s="20"/>
      <c r="UP22" s="20"/>
      <c r="UQ22" s="20"/>
      <c r="UR22" s="20"/>
      <c r="US22" s="20"/>
      <c r="UT22" s="20"/>
      <c r="UU22" s="20"/>
      <c r="UV22" s="20"/>
      <c r="UW22" s="20"/>
      <c r="UX22" s="20"/>
      <c r="UY22" s="20"/>
      <c r="UZ22" s="20"/>
      <c r="VA22" s="20"/>
      <c r="VB22" s="20"/>
      <c r="VC22" s="20"/>
      <c r="VD22" s="20"/>
      <c r="VE22" s="20"/>
      <c r="VF22" s="20"/>
      <c r="VG22" s="20"/>
      <c r="VH22" s="20"/>
      <c r="VI22" s="20"/>
      <c r="VJ22" s="20"/>
      <c r="VK22" s="20"/>
      <c r="VL22" s="20"/>
      <c r="VM22" s="20"/>
      <c r="VN22" s="20"/>
      <c r="VO22" s="20"/>
      <c r="VP22" s="20"/>
      <c r="VQ22" s="20"/>
      <c r="VR22" s="20"/>
      <c r="VS22" s="20"/>
      <c r="VT22" s="20"/>
      <c r="VU22" s="20"/>
      <c r="VV22" s="20"/>
      <c r="VW22" s="20"/>
      <c r="VX22" s="20"/>
      <c r="VY22" s="20"/>
      <c r="VZ22" s="20"/>
      <c r="WA22" s="20"/>
      <c r="WB22" s="20"/>
      <c r="WC22" s="20"/>
      <c r="WD22" s="20"/>
      <c r="WE22" s="20"/>
      <c r="WF22" s="20"/>
      <c r="WG22" s="20"/>
      <c r="WH22" s="20"/>
      <c r="WI22" s="20"/>
      <c r="WJ22" s="20"/>
      <c r="WK22" s="20"/>
      <c r="WL22" s="20"/>
      <c r="WM22" s="20"/>
      <c r="WN22" s="20"/>
      <c r="WO22" s="20"/>
      <c r="WP22" s="20"/>
      <c r="WQ22" s="20"/>
      <c r="WR22" s="20"/>
      <c r="WS22" s="20"/>
      <c r="WT22" s="20"/>
      <c r="WU22" s="20"/>
      <c r="WV22" s="20"/>
      <c r="WW22" s="20"/>
      <c r="WX22" s="20"/>
      <c r="WY22" s="20"/>
      <c r="WZ22" s="20"/>
      <c r="XA22" s="20"/>
      <c r="XB22" s="20"/>
      <c r="XC22" s="20"/>
      <c r="XD22" s="20"/>
      <c r="XE22" s="20"/>
      <c r="XF22" s="20"/>
      <c r="XG22" s="20"/>
      <c r="XH22" s="20"/>
      <c r="XI22" s="20"/>
      <c r="XJ22" s="20"/>
      <c r="XK22" s="20"/>
      <c r="XL22" s="20"/>
      <c r="XM22" s="20"/>
      <c r="XN22" s="20"/>
      <c r="XO22" s="20"/>
      <c r="XP22" s="20"/>
      <c r="XQ22" s="20"/>
      <c r="XR22" s="20"/>
      <c r="XS22" s="20"/>
      <c r="XT22" s="20"/>
      <c r="XU22" s="20"/>
      <c r="XV22" s="20"/>
      <c r="XW22" s="20"/>
      <c r="XX22" s="20"/>
      <c r="XY22" s="20"/>
      <c r="XZ22" s="20"/>
      <c r="YA22" s="20"/>
      <c r="YB22" s="20"/>
      <c r="YC22" s="20"/>
      <c r="YD22" s="20"/>
      <c r="YE22" s="20"/>
      <c r="YF22" s="20"/>
      <c r="YG22" s="20"/>
      <c r="YH22" s="20"/>
      <c r="YI22" s="20"/>
      <c r="YJ22" s="20"/>
      <c r="YK22" s="20"/>
      <c r="YL22" s="20"/>
      <c r="YM22" s="20"/>
      <c r="YN22" s="20"/>
      <c r="YO22" s="20"/>
      <c r="YP22" s="20"/>
      <c r="YQ22" s="20"/>
      <c r="YR22" s="20"/>
      <c r="YS22" s="20"/>
      <c r="YT22" s="20"/>
      <c r="YU22" s="20"/>
      <c r="YV22" s="20"/>
      <c r="YW22" s="20"/>
      <c r="YX22" s="20"/>
      <c r="YY22" s="20"/>
      <c r="YZ22" s="20"/>
      <c r="ZA22" s="20"/>
      <c r="ZB22" s="20"/>
      <c r="ZC22" s="20"/>
      <c r="ZD22" s="20"/>
      <c r="ZE22" s="20"/>
      <c r="ZF22" s="20"/>
      <c r="ZG22" s="20"/>
      <c r="ZH22" s="20"/>
      <c r="ZI22" s="20"/>
      <c r="ZJ22" s="20"/>
      <c r="ZK22" s="20"/>
      <c r="ZL22" s="20"/>
      <c r="ZM22" s="20"/>
      <c r="ZN22" s="20"/>
      <c r="ZO22" s="20"/>
      <c r="ZP22" s="20"/>
      <c r="ZQ22" s="20"/>
      <c r="ZR22" s="20"/>
      <c r="ZS22" s="20"/>
      <c r="ZT22" s="20"/>
      <c r="ZU22" s="20"/>
      <c r="ZV22" s="20"/>
      <c r="ZW22" s="20"/>
      <c r="ZX22" s="20"/>
      <c r="ZY22" s="20"/>
      <c r="ZZ22" s="20"/>
      <c r="AAA22" s="20"/>
      <c r="AAB22" s="20"/>
      <c r="AAC22" s="20"/>
      <c r="AAD22" s="20"/>
      <c r="AAE22" s="20"/>
      <c r="AAF22" s="20"/>
      <c r="AAG22" s="20"/>
      <c r="AAH22" s="20"/>
      <c r="AAI22" s="20"/>
      <c r="AAJ22" s="20"/>
      <c r="AAK22" s="20"/>
      <c r="AAL22" s="20"/>
      <c r="AAM22" s="20"/>
      <c r="AAN22" s="20"/>
      <c r="AAO22" s="20"/>
      <c r="AAP22" s="20"/>
      <c r="AAQ22" s="20"/>
      <c r="AAR22" s="20"/>
      <c r="AAS22" s="20"/>
      <c r="AAT22" s="20"/>
      <c r="AAU22" s="20"/>
      <c r="AAV22" s="20"/>
      <c r="AAW22" s="20"/>
      <c r="AAX22" s="20"/>
      <c r="AAY22" s="20"/>
      <c r="AAZ22" s="20"/>
      <c r="ABA22" s="20"/>
      <c r="ABB22" s="20"/>
      <c r="ABC22" s="20"/>
      <c r="ABD22" s="20"/>
    </row>
    <row r="23" spans="1:732" s="15" customFormat="1" ht="15" customHeight="1">
      <c r="A23" s="23">
        <v>90</v>
      </c>
      <c r="B23" s="24" t="s">
        <v>94</v>
      </c>
      <c r="C23" s="24" t="s">
        <v>85</v>
      </c>
      <c r="D23" s="25">
        <v>41293.416666666664</v>
      </c>
      <c r="E23" s="25">
        <v>41293.629861111112</v>
      </c>
      <c r="F23" s="25">
        <v>41293.631944444445</v>
      </c>
      <c r="G23" s="50">
        <f t="shared" si="0"/>
        <v>2.0833333328482695E-3</v>
      </c>
      <c r="H23" s="25" t="s">
        <v>126</v>
      </c>
      <c r="I23" s="25" t="s">
        <v>126</v>
      </c>
      <c r="J23" s="25"/>
      <c r="K23" s="25" t="s">
        <v>126</v>
      </c>
      <c r="L23" s="25" t="s">
        <v>126</v>
      </c>
      <c r="M23" s="25"/>
      <c r="N23" s="25" t="s">
        <v>126</v>
      </c>
      <c r="O23" s="8" t="s">
        <v>126</v>
      </c>
      <c r="P23" s="8"/>
      <c r="Q23" s="8" t="s">
        <v>126</v>
      </c>
      <c r="R23" s="8" t="s">
        <v>126</v>
      </c>
      <c r="S23" s="8"/>
      <c r="T23" s="8" t="s">
        <v>126</v>
      </c>
      <c r="U23" s="8" t="s">
        <v>126</v>
      </c>
      <c r="V23" s="8"/>
      <c r="W23" s="8" t="s">
        <v>126</v>
      </c>
      <c r="X23" s="8" t="s">
        <v>126</v>
      </c>
      <c r="Y23" s="8"/>
      <c r="Z23" s="22" t="s">
        <v>124</v>
      </c>
      <c r="AA23" s="29" t="e">
        <f>Z23-D23</f>
        <v>#VALUE!</v>
      </c>
      <c r="AB23" s="30">
        <v>8</v>
      </c>
      <c r="AC23" s="34"/>
      <c r="AD23" s="3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  <c r="SL23" s="20"/>
      <c r="SM23" s="20"/>
      <c r="SN23" s="20"/>
      <c r="SO23" s="20"/>
      <c r="SP23" s="20"/>
      <c r="SQ23" s="20"/>
      <c r="SR23" s="20"/>
      <c r="SS23" s="20"/>
      <c r="ST23" s="20"/>
      <c r="SU23" s="20"/>
      <c r="SV23" s="20"/>
      <c r="SW23" s="20"/>
      <c r="SX23" s="20"/>
      <c r="SY23" s="20"/>
      <c r="SZ23" s="20"/>
      <c r="TA23" s="20"/>
      <c r="TB23" s="20"/>
      <c r="TC23" s="20"/>
      <c r="TD23" s="20"/>
      <c r="TE23" s="20"/>
      <c r="TF23" s="20"/>
      <c r="TG23" s="20"/>
      <c r="TH23" s="20"/>
      <c r="TI23" s="20"/>
      <c r="TJ23" s="20"/>
      <c r="TK23" s="20"/>
      <c r="TL23" s="20"/>
      <c r="TM23" s="20"/>
      <c r="TN23" s="20"/>
      <c r="TO23" s="20"/>
      <c r="TP23" s="20"/>
      <c r="TQ23" s="20"/>
      <c r="TR23" s="20"/>
      <c r="TS23" s="20"/>
      <c r="TT23" s="20"/>
      <c r="TU23" s="20"/>
      <c r="TV23" s="20"/>
      <c r="TW23" s="20"/>
      <c r="TX23" s="20"/>
      <c r="TY23" s="20"/>
      <c r="TZ23" s="20"/>
      <c r="UA23" s="20"/>
      <c r="UB23" s="20"/>
      <c r="UC23" s="20"/>
      <c r="UD23" s="20"/>
      <c r="UE23" s="20"/>
      <c r="UF23" s="20"/>
      <c r="UG23" s="20"/>
      <c r="UH23" s="20"/>
      <c r="UI23" s="20"/>
      <c r="UJ23" s="20"/>
      <c r="UK23" s="20"/>
      <c r="UL23" s="20"/>
      <c r="UM23" s="20"/>
      <c r="UN23" s="20"/>
      <c r="UO23" s="20"/>
      <c r="UP23" s="20"/>
      <c r="UQ23" s="20"/>
      <c r="UR23" s="20"/>
      <c r="US23" s="20"/>
      <c r="UT23" s="20"/>
      <c r="UU23" s="20"/>
      <c r="UV23" s="20"/>
      <c r="UW23" s="20"/>
      <c r="UX23" s="20"/>
      <c r="UY23" s="20"/>
      <c r="UZ23" s="20"/>
      <c r="VA23" s="20"/>
      <c r="VB23" s="20"/>
      <c r="VC23" s="20"/>
      <c r="VD23" s="20"/>
      <c r="VE23" s="20"/>
      <c r="VF23" s="20"/>
      <c r="VG23" s="20"/>
      <c r="VH23" s="20"/>
      <c r="VI23" s="20"/>
      <c r="VJ23" s="20"/>
      <c r="VK23" s="20"/>
      <c r="VL23" s="20"/>
      <c r="VM23" s="20"/>
      <c r="VN23" s="20"/>
      <c r="VO23" s="20"/>
      <c r="VP23" s="20"/>
      <c r="VQ23" s="20"/>
      <c r="VR23" s="20"/>
      <c r="VS23" s="20"/>
      <c r="VT23" s="20"/>
      <c r="VU23" s="20"/>
      <c r="VV23" s="20"/>
      <c r="VW23" s="20"/>
      <c r="VX23" s="20"/>
      <c r="VY23" s="20"/>
      <c r="VZ23" s="20"/>
      <c r="WA23" s="20"/>
      <c r="WB23" s="20"/>
      <c r="WC23" s="20"/>
      <c r="WD23" s="20"/>
      <c r="WE23" s="20"/>
      <c r="WF23" s="20"/>
      <c r="WG23" s="20"/>
      <c r="WH23" s="20"/>
      <c r="WI23" s="20"/>
      <c r="WJ23" s="20"/>
      <c r="WK23" s="20"/>
      <c r="WL23" s="20"/>
      <c r="WM23" s="20"/>
      <c r="WN23" s="20"/>
      <c r="WO23" s="20"/>
      <c r="WP23" s="20"/>
      <c r="WQ23" s="20"/>
      <c r="WR23" s="20"/>
      <c r="WS23" s="20"/>
      <c r="WT23" s="20"/>
      <c r="WU23" s="20"/>
      <c r="WV23" s="20"/>
      <c r="WW23" s="20"/>
      <c r="WX23" s="20"/>
      <c r="WY23" s="20"/>
      <c r="WZ23" s="20"/>
      <c r="XA23" s="20"/>
      <c r="XB23" s="20"/>
      <c r="XC23" s="20"/>
      <c r="XD23" s="20"/>
      <c r="XE23" s="20"/>
      <c r="XF23" s="20"/>
      <c r="XG23" s="20"/>
      <c r="XH23" s="20"/>
      <c r="XI23" s="20"/>
      <c r="XJ23" s="20"/>
      <c r="XK23" s="20"/>
      <c r="XL23" s="20"/>
      <c r="XM23" s="20"/>
      <c r="XN23" s="20"/>
      <c r="XO23" s="20"/>
      <c r="XP23" s="20"/>
      <c r="XQ23" s="20"/>
      <c r="XR23" s="20"/>
      <c r="XS23" s="20"/>
      <c r="XT23" s="20"/>
      <c r="XU23" s="20"/>
      <c r="XV23" s="20"/>
      <c r="XW23" s="20"/>
      <c r="XX23" s="20"/>
      <c r="XY23" s="20"/>
      <c r="XZ23" s="20"/>
      <c r="YA23" s="20"/>
      <c r="YB23" s="20"/>
      <c r="YC23" s="20"/>
      <c r="YD23" s="20"/>
      <c r="YE23" s="20"/>
      <c r="YF23" s="20"/>
      <c r="YG23" s="20"/>
      <c r="YH23" s="20"/>
      <c r="YI23" s="20"/>
      <c r="YJ23" s="20"/>
      <c r="YK23" s="20"/>
      <c r="YL23" s="20"/>
      <c r="YM23" s="20"/>
      <c r="YN23" s="20"/>
      <c r="YO23" s="20"/>
      <c r="YP23" s="20"/>
      <c r="YQ23" s="20"/>
      <c r="YR23" s="20"/>
      <c r="YS23" s="20"/>
      <c r="YT23" s="20"/>
      <c r="YU23" s="20"/>
      <c r="YV23" s="20"/>
      <c r="YW23" s="20"/>
      <c r="YX23" s="20"/>
      <c r="YY23" s="20"/>
      <c r="YZ23" s="20"/>
      <c r="ZA23" s="20"/>
      <c r="ZB23" s="20"/>
      <c r="ZC23" s="20"/>
      <c r="ZD23" s="20"/>
      <c r="ZE23" s="20"/>
      <c r="ZF23" s="20"/>
      <c r="ZG23" s="20"/>
      <c r="ZH23" s="20"/>
      <c r="ZI23" s="20"/>
      <c r="ZJ23" s="20"/>
      <c r="ZK23" s="20"/>
      <c r="ZL23" s="20"/>
      <c r="ZM23" s="20"/>
      <c r="ZN23" s="20"/>
      <c r="ZO23" s="20"/>
      <c r="ZP23" s="20"/>
      <c r="ZQ23" s="20"/>
      <c r="ZR23" s="20"/>
      <c r="ZS23" s="20"/>
      <c r="ZT23" s="20"/>
      <c r="ZU23" s="20"/>
      <c r="ZV23" s="20"/>
      <c r="ZW23" s="20"/>
      <c r="ZX23" s="20"/>
      <c r="ZY23" s="20"/>
      <c r="ZZ23" s="20"/>
      <c r="AAA23" s="20"/>
      <c r="AAB23" s="20"/>
      <c r="AAC23" s="20"/>
      <c r="AAD23" s="20"/>
      <c r="AAE23" s="20"/>
      <c r="AAF23" s="20"/>
      <c r="AAG23" s="20"/>
      <c r="AAH23" s="20"/>
      <c r="AAI23" s="20"/>
      <c r="AAJ23" s="20"/>
      <c r="AAK23" s="20"/>
      <c r="AAL23" s="20"/>
      <c r="AAM23" s="20"/>
      <c r="AAN23" s="20"/>
      <c r="AAO23" s="20"/>
      <c r="AAP23" s="20"/>
      <c r="AAQ23" s="20"/>
      <c r="AAR23" s="20"/>
      <c r="AAS23" s="20"/>
      <c r="AAT23" s="20"/>
      <c r="AAU23" s="20"/>
      <c r="AAV23" s="20"/>
      <c r="AAW23" s="20"/>
      <c r="AAX23" s="20"/>
      <c r="AAY23" s="20"/>
      <c r="AAZ23" s="20"/>
      <c r="ABA23" s="20"/>
      <c r="ABB23" s="20"/>
      <c r="ABC23" s="20"/>
      <c r="ABD23" s="20"/>
    </row>
    <row r="24" spans="1:732" s="15" customFormat="1" ht="15" customHeight="1">
      <c r="A24" s="3">
        <v>47</v>
      </c>
      <c r="B24" s="4" t="s">
        <v>51</v>
      </c>
      <c r="C24" s="4" t="s">
        <v>5</v>
      </c>
      <c r="D24" s="8">
        <v>41293.427083333336</v>
      </c>
      <c r="E24" s="8">
        <v>41293.489583333336</v>
      </c>
      <c r="F24" s="8">
        <v>41293.489583333336</v>
      </c>
      <c r="G24" s="49">
        <f t="shared" si="0"/>
        <v>0</v>
      </c>
      <c r="H24" s="8">
        <v>41293.553472222222</v>
      </c>
      <c r="I24" s="8">
        <v>41293.554166666669</v>
      </c>
      <c r="J24" s="49">
        <f t="shared" ref="J24:J85" si="4">I24-H24</f>
        <v>6.944444467080757E-4</v>
      </c>
      <c r="K24" s="8">
        <v>41293.619444444441</v>
      </c>
      <c r="L24" s="8">
        <v>41293.620833333334</v>
      </c>
      <c r="M24" s="49">
        <f t="shared" ref="M24:M82" si="5">L24-K24</f>
        <v>1.3888888934161514E-3</v>
      </c>
      <c r="N24" s="8">
        <v>41293.70208333333</v>
      </c>
      <c r="O24" s="8">
        <v>41293.711805555555</v>
      </c>
      <c r="P24" s="49">
        <f t="shared" ref="P24:P35" si="6">O24-N24</f>
        <v>9.7222222248092294E-3</v>
      </c>
      <c r="Q24" s="8">
        <v>41293.792361111111</v>
      </c>
      <c r="R24" s="8">
        <v>41293.794444444444</v>
      </c>
      <c r="S24" s="49">
        <f>R24-Q24</f>
        <v>2.0833333328482695E-3</v>
      </c>
      <c r="T24" s="8">
        <v>41293.897916666669</v>
      </c>
      <c r="U24" s="8">
        <v>41293.90902777778</v>
      </c>
      <c r="V24" s="49">
        <f>U24-T24</f>
        <v>1.1111111110949423E-2</v>
      </c>
      <c r="W24" s="8">
        <v>41294.010416666664</v>
      </c>
      <c r="X24" s="8">
        <v>41294.01458333333</v>
      </c>
      <c r="Y24" s="49">
        <f t="shared" ref="Y24:Y33" si="7">X24-W24</f>
        <v>4.166666665696539E-3</v>
      </c>
      <c r="Z24" s="9">
        <v>41294.10833333333</v>
      </c>
      <c r="AA24" s="27">
        <f>Z24-D24</f>
        <v>0.68124999999417923</v>
      </c>
      <c r="AB24" s="28">
        <v>64</v>
      </c>
      <c r="AC24" s="33" t="s">
        <v>126</v>
      </c>
      <c r="AD24" s="28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</row>
    <row r="25" spans="1:732" ht="15" customHeight="1">
      <c r="A25" s="3">
        <v>11</v>
      </c>
      <c r="B25" s="4" t="s">
        <v>15</v>
      </c>
      <c r="C25" s="4" t="s">
        <v>5</v>
      </c>
      <c r="D25" s="8">
        <v>41293.427083333336</v>
      </c>
      <c r="E25" s="8">
        <v>41293.489583333336</v>
      </c>
      <c r="F25" s="8">
        <v>41293.489583333336</v>
      </c>
      <c r="G25" s="49">
        <f t="shared" si="0"/>
        <v>0</v>
      </c>
      <c r="H25" s="8">
        <v>41293.553472222222</v>
      </c>
      <c r="I25" s="8">
        <v>41293.554166666669</v>
      </c>
      <c r="J25" s="49">
        <f t="shared" si="4"/>
        <v>6.944444467080757E-4</v>
      </c>
      <c r="K25" s="8">
        <v>41293.619444444441</v>
      </c>
      <c r="L25" s="8">
        <v>41293.620833333334</v>
      </c>
      <c r="M25" s="49">
        <f t="shared" si="5"/>
        <v>1.3888888934161514E-3</v>
      </c>
      <c r="N25" s="8">
        <v>41293.70208333333</v>
      </c>
      <c r="O25" s="8">
        <v>41293.711805555555</v>
      </c>
      <c r="P25" s="49">
        <f t="shared" si="6"/>
        <v>9.7222222248092294E-3</v>
      </c>
      <c r="Q25" s="8">
        <v>41293.792361111111</v>
      </c>
      <c r="R25" s="8">
        <v>41293.794444444444</v>
      </c>
      <c r="S25" s="49">
        <f t="shared" ref="S25:S33" si="8">R25-Q25</f>
        <v>2.0833333328482695E-3</v>
      </c>
      <c r="T25" s="8">
        <v>41293.897916666669</v>
      </c>
      <c r="U25" s="8">
        <v>41293.90902777778</v>
      </c>
      <c r="V25" s="49">
        <f t="shared" ref="V25:V33" si="9">U25-T25</f>
        <v>1.1111111110949423E-2</v>
      </c>
      <c r="W25" s="8">
        <v>41294.010416666664</v>
      </c>
      <c r="X25" s="8">
        <v>41294.01458333333</v>
      </c>
      <c r="Y25" s="49">
        <f t="shared" si="7"/>
        <v>4.166666665696539E-3</v>
      </c>
      <c r="Z25" s="9">
        <v>41294.10833333333</v>
      </c>
      <c r="AA25" s="27">
        <f>Z25-D25</f>
        <v>0.68124999999417923</v>
      </c>
      <c r="AB25" s="28">
        <v>64</v>
      </c>
      <c r="AC25" s="33" t="s">
        <v>126</v>
      </c>
      <c r="AD25" s="28"/>
    </row>
    <row r="26" spans="1:732" ht="15" customHeight="1">
      <c r="A26" s="3">
        <v>15</v>
      </c>
      <c r="B26" s="4" t="s">
        <v>19</v>
      </c>
      <c r="C26" s="4" t="s">
        <v>5</v>
      </c>
      <c r="D26" s="8">
        <v>41293.427083333336</v>
      </c>
      <c r="E26" s="8">
        <v>41293.489583333336</v>
      </c>
      <c r="F26" s="8">
        <v>41293.489583333336</v>
      </c>
      <c r="G26" s="49">
        <f t="shared" si="0"/>
        <v>0</v>
      </c>
      <c r="H26" s="8">
        <v>41293.552083333336</v>
      </c>
      <c r="I26" s="8">
        <v>41293.552777777775</v>
      </c>
      <c r="J26" s="49">
        <f t="shared" si="4"/>
        <v>6.9444443943211809E-4</v>
      </c>
      <c r="K26" s="8">
        <v>41293.617361111108</v>
      </c>
      <c r="L26" s="8">
        <v>41293.618750000001</v>
      </c>
      <c r="M26" s="49">
        <f t="shared" si="5"/>
        <v>1.3888888934161514E-3</v>
      </c>
      <c r="N26" s="8">
        <v>41293.697916666664</v>
      </c>
      <c r="O26" s="8">
        <v>41293.711805555555</v>
      </c>
      <c r="P26" s="49">
        <f t="shared" si="6"/>
        <v>1.3888888890505768E-2</v>
      </c>
      <c r="Q26" s="8">
        <v>41293.792361111111</v>
      </c>
      <c r="R26" s="8">
        <v>41293.794444444444</v>
      </c>
      <c r="S26" s="49">
        <f t="shared" si="8"/>
        <v>2.0833333328482695E-3</v>
      </c>
      <c r="T26" s="8">
        <v>41293.897916666669</v>
      </c>
      <c r="U26" s="8">
        <v>41293.90902777778</v>
      </c>
      <c r="V26" s="49">
        <f t="shared" si="9"/>
        <v>1.1111111110949423E-2</v>
      </c>
      <c r="W26" s="8">
        <v>41294.067361111112</v>
      </c>
      <c r="X26" s="8">
        <v>41294.07708333333</v>
      </c>
      <c r="Y26" s="49">
        <f t="shared" si="7"/>
        <v>9.7222222175332718E-3</v>
      </c>
      <c r="Z26" s="9">
        <v>41294.190972222219</v>
      </c>
      <c r="AA26" s="27">
        <f>Z26-D26</f>
        <v>0.76388888888322981</v>
      </c>
      <c r="AB26" s="28">
        <v>64</v>
      </c>
      <c r="AC26" s="33" t="s">
        <v>126</v>
      </c>
      <c r="AD26" s="28"/>
    </row>
    <row r="27" spans="1:732" ht="15" customHeight="1">
      <c r="A27" s="3">
        <v>54</v>
      </c>
      <c r="B27" s="4" t="s">
        <v>57</v>
      </c>
      <c r="C27" s="4" t="s">
        <v>5</v>
      </c>
      <c r="D27" s="8">
        <v>41293.427083333336</v>
      </c>
      <c r="E27" s="8">
        <v>41293.50277777778</v>
      </c>
      <c r="F27" s="8">
        <v>41293.50277777778</v>
      </c>
      <c r="G27" s="49">
        <f t="shared" si="0"/>
        <v>0</v>
      </c>
      <c r="H27" s="8">
        <v>41293.572222222225</v>
      </c>
      <c r="I27" s="8">
        <v>41293.573611111111</v>
      </c>
      <c r="J27" s="49">
        <f t="shared" si="4"/>
        <v>1.3888888861401938E-3</v>
      </c>
      <c r="K27" s="8">
        <v>41293.65</v>
      </c>
      <c r="L27" s="8">
        <v>41293.65</v>
      </c>
      <c r="M27" s="49">
        <f t="shared" si="5"/>
        <v>0</v>
      </c>
      <c r="N27" s="8">
        <v>41293.746527777781</v>
      </c>
      <c r="O27" s="8">
        <v>41293.753472222219</v>
      </c>
      <c r="P27" s="49">
        <f t="shared" si="6"/>
        <v>6.9444444379769266E-3</v>
      </c>
      <c r="Q27" s="8">
        <v>41293.853472222225</v>
      </c>
      <c r="R27" s="8">
        <v>41293.854166666664</v>
      </c>
      <c r="S27" s="49">
        <f t="shared" si="8"/>
        <v>6.9444443943211809E-4</v>
      </c>
      <c r="T27" s="8">
        <v>41294.000694444447</v>
      </c>
      <c r="U27" s="8">
        <v>41294.01458333333</v>
      </c>
      <c r="V27" s="49">
        <f t="shared" si="9"/>
        <v>1.3888888883229811E-2</v>
      </c>
      <c r="W27" s="8">
        <v>41294.142361111109</v>
      </c>
      <c r="X27" s="8">
        <v>41294.155555555553</v>
      </c>
      <c r="Y27" s="49">
        <f t="shared" si="7"/>
        <v>1.3194444443797693E-2</v>
      </c>
      <c r="Z27" s="9">
        <v>41294.25</v>
      </c>
      <c r="AA27" s="27">
        <f>Z27-D27</f>
        <v>0.82291666666424135</v>
      </c>
      <c r="AB27" s="28">
        <v>64</v>
      </c>
      <c r="AC27" s="33" t="s">
        <v>126</v>
      </c>
      <c r="AD27" s="28"/>
    </row>
    <row r="28" spans="1:732" ht="15" customHeight="1">
      <c r="A28" s="3">
        <v>53</v>
      </c>
      <c r="B28" s="4" t="s">
        <v>131</v>
      </c>
      <c r="C28" s="4" t="s">
        <v>5</v>
      </c>
      <c r="D28" s="8">
        <v>41293.427083333336</v>
      </c>
      <c r="E28" s="8">
        <v>41293.504861111112</v>
      </c>
      <c r="F28" s="8">
        <v>41293.508333333331</v>
      </c>
      <c r="G28" s="49">
        <f t="shared" si="0"/>
        <v>3.4722222189884633E-3</v>
      </c>
      <c r="H28" s="8">
        <v>41293.588194444441</v>
      </c>
      <c r="I28" s="8">
        <v>41293.597222222219</v>
      </c>
      <c r="J28" s="49">
        <f t="shared" si="4"/>
        <v>9.0277777781011537E-3</v>
      </c>
      <c r="K28" s="8">
        <v>41293.679861111108</v>
      </c>
      <c r="L28" s="8">
        <v>41293.688194444447</v>
      </c>
      <c r="M28" s="49">
        <f t="shared" si="5"/>
        <v>8.3333333386690356E-3</v>
      </c>
      <c r="N28" s="8">
        <v>41293.782638888886</v>
      </c>
      <c r="O28" s="8">
        <v>41293.809027777781</v>
      </c>
      <c r="P28" s="49">
        <f t="shared" si="6"/>
        <v>2.6388888894871343E-2</v>
      </c>
      <c r="Q28" s="8">
        <v>41293.904166666667</v>
      </c>
      <c r="R28" s="8">
        <v>41293.910416666666</v>
      </c>
      <c r="S28" s="49">
        <f t="shared" si="8"/>
        <v>6.2499999985448085E-3</v>
      </c>
      <c r="T28" s="8">
        <v>41294.063888888886</v>
      </c>
      <c r="U28" s="8">
        <v>41294.079861111109</v>
      </c>
      <c r="V28" s="49">
        <f t="shared" si="9"/>
        <v>1.5972222223354038E-2</v>
      </c>
      <c r="W28" s="8">
        <v>41294.211805555555</v>
      </c>
      <c r="X28" s="8">
        <v>41294.227777777778</v>
      </c>
      <c r="Y28" s="49">
        <f t="shared" si="7"/>
        <v>1.5972222223354038E-2</v>
      </c>
      <c r="Z28" s="9">
        <v>41294.291666666664</v>
      </c>
      <c r="AA28" s="27">
        <f>Z28-D28</f>
        <v>0.86458333332848269</v>
      </c>
      <c r="AB28" s="28">
        <v>64</v>
      </c>
      <c r="AC28" s="33" t="s">
        <v>126</v>
      </c>
      <c r="AD28" s="28"/>
    </row>
    <row r="29" spans="1:732" ht="15" customHeight="1">
      <c r="A29" s="3">
        <v>46</v>
      </c>
      <c r="B29" s="4" t="s">
        <v>50</v>
      </c>
      <c r="C29" s="4" t="s">
        <v>5</v>
      </c>
      <c r="D29" s="8">
        <v>41293.427083333336</v>
      </c>
      <c r="E29" s="8">
        <v>41293.533333333333</v>
      </c>
      <c r="F29" s="8">
        <v>41293.535416666666</v>
      </c>
      <c r="G29" s="49">
        <f t="shared" si="0"/>
        <v>2.0833333328482695E-3</v>
      </c>
      <c r="H29" s="8">
        <v>41293.626388888886</v>
      </c>
      <c r="I29" s="8">
        <v>41293.628472222219</v>
      </c>
      <c r="J29" s="49">
        <f t="shared" si="4"/>
        <v>2.0833333328482695E-3</v>
      </c>
      <c r="K29" s="8">
        <v>41293.72152777778</v>
      </c>
      <c r="L29" s="8">
        <v>41293.725694444445</v>
      </c>
      <c r="M29" s="49">
        <f t="shared" si="5"/>
        <v>4.166666665696539E-3</v>
      </c>
      <c r="N29" s="8">
        <v>41293.848611111112</v>
      </c>
      <c r="O29" s="8">
        <v>41293.856944444444</v>
      </c>
      <c r="P29" s="49">
        <f t="shared" si="6"/>
        <v>8.333333331393078E-3</v>
      </c>
      <c r="Q29" s="8">
        <v>41293.963888888888</v>
      </c>
      <c r="R29" s="8">
        <v>41293.964583333334</v>
      </c>
      <c r="S29" s="49">
        <f t="shared" si="8"/>
        <v>6.944444467080757E-4</v>
      </c>
      <c r="T29" s="8">
        <v>41294.095138888886</v>
      </c>
      <c r="U29" s="8">
        <v>41294.095138888886</v>
      </c>
      <c r="V29" s="49">
        <f t="shared" si="9"/>
        <v>0</v>
      </c>
      <c r="W29" s="8">
        <v>41294.224305555559</v>
      </c>
      <c r="X29" s="8">
        <v>41294.224305555559</v>
      </c>
      <c r="Y29" s="49">
        <f t="shared" si="7"/>
        <v>0</v>
      </c>
      <c r="Z29" s="9">
        <v>41294.331250000003</v>
      </c>
      <c r="AA29" s="27">
        <f>Z29-D29</f>
        <v>0.90416666666715173</v>
      </c>
      <c r="AB29" s="28">
        <v>64</v>
      </c>
      <c r="AC29" s="33" t="s">
        <v>126</v>
      </c>
      <c r="AD29" s="28"/>
    </row>
    <row r="30" spans="1:732" ht="15" customHeight="1">
      <c r="A30" s="3">
        <v>77</v>
      </c>
      <c r="B30" s="4" t="s">
        <v>80</v>
      </c>
      <c r="C30" s="4" t="s">
        <v>5</v>
      </c>
      <c r="D30" s="8">
        <v>41293.427083333336</v>
      </c>
      <c r="E30" s="8">
        <v>41293.515972222223</v>
      </c>
      <c r="F30" s="8">
        <v>41293.517361111109</v>
      </c>
      <c r="G30" s="49">
        <f t="shared" si="0"/>
        <v>1.3888888861401938E-3</v>
      </c>
      <c r="H30" s="8">
        <v>41293.615277777775</v>
      </c>
      <c r="I30" s="8">
        <v>41293.620138888888</v>
      </c>
      <c r="J30" s="49">
        <f t="shared" si="4"/>
        <v>4.8611111124046147E-3</v>
      </c>
      <c r="K30" s="8">
        <v>41293.703472222223</v>
      </c>
      <c r="L30" s="8">
        <v>41293.707638888889</v>
      </c>
      <c r="M30" s="49">
        <f t="shared" si="5"/>
        <v>4.166666665696539E-3</v>
      </c>
      <c r="N30" s="8">
        <v>41293.802083333336</v>
      </c>
      <c r="O30" s="8">
        <v>41293.829861111109</v>
      </c>
      <c r="P30" s="49">
        <f t="shared" si="6"/>
        <v>2.7777777773735579E-2</v>
      </c>
      <c r="Q30" s="8">
        <v>41293.929166666669</v>
      </c>
      <c r="R30" s="8">
        <v>41293.940972222219</v>
      </c>
      <c r="S30" s="49">
        <f t="shared" si="8"/>
        <v>1.1805555550381541E-2</v>
      </c>
      <c r="T30" s="8">
        <v>41294.063888888886</v>
      </c>
      <c r="U30" s="8">
        <v>41294.079861111109</v>
      </c>
      <c r="V30" s="49">
        <f t="shared" si="9"/>
        <v>1.5972222223354038E-2</v>
      </c>
      <c r="W30" s="8">
        <v>41294.215277777781</v>
      </c>
      <c r="X30" s="8">
        <v>41294.230555555558</v>
      </c>
      <c r="Y30" s="49">
        <f t="shared" si="7"/>
        <v>1.5277777776645962E-2</v>
      </c>
      <c r="Z30" s="9">
        <v>41294.359027777777</v>
      </c>
      <c r="AA30" s="27">
        <f>Z30-D30</f>
        <v>0.93194444444088731</v>
      </c>
      <c r="AB30" s="28">
        <v>64</v>
      </c>
      <c r="AC30" s="33" t="s">
        <v>126</v>
      </c>
      <c r="AD30" s="28"/>
    </row>
    <row r="31" spans="1:732" ht="15" customHeight="1">
      <c r="A31" s="3">
        <v>69</v>
      </c>
      <c r="B31" s="4" t="s">
        <v>72</v>
      </c>
      <c r="C31" s="4" t="s">
        <v>5</v>
      </c>
      <c r="D31" s="8">
        <v>41293.427083333336</v>
      </c>
      <c r="E31" s="8">
        <v>41293.510416666664</v>
      </c>
      <c r="F31" s="8">
        <v>41293.512499999997</v>
      </c>
      <c r="G31" s="49">
        <f t="shared" si="0"/>
        <v>2.0833333328482695E-3</v>
      </c>
      <c r="H31" s="8">
        <v>41293.587500000001</v>
      </c>
      <c r="I31" s="8">
        <v>41293.597916666666</v>
      </c>
      <c r="J31" s="49">
        <f t="shared" si="4"/>
        <v>1.0416666664241347E-2</v>
      </c>
      <c r="K31" s="8">
        <v>41293.688194444447</v>
      </c>
      <c r="L31" s="8">
        <v>41293.694444444445</v>
      </c>
      <c r="M31" s="49">
        <f t="shared" si="5"/>
        <v>6.2499999985448085E-3</v>
      </c>
      <c r="N31" s="8">
        <v>41293.79791666667</v>
      </c>
      <c r="O31" s="8">
        <v>41293.817361111112</v>
      </c>
      <c r="P31" s="49">
        <f t="shared" si="6"/>
        <v>1.9444444442342501E-2</v>
      </c>
      <c r="Q31" s="8">
        <v>41293.929166666669</v>
      </c>
      <c r="R31" s="8">
        <v>41293.940972222219</v>
      </c>
      <c r="S31" s="49">
        <f t="shared" si="8"/>
        <v>1.1805555550381541E-2</v>
      </c>
      <c r="T31" s="8">
        <v>41294.07916666667</v>
      </c>
      <c r="U31" s="8">
        <v>41294.089583333334</v>
      </c>
      <c r="V31" s="49">
        <f t="shared" si="9"/>
        <v>1.0416666664241347E-2</v>
      </c>
      <c r="W31" s="8">
        <v>41294.25277777778</v>
      </c>
      <c r="X31" s="8">
        <v>41294.259722222225</v>
      </c>
      <c r="Y31" s="49">
        <f t="shared" si="7"/>
        <v>6.9444444452528842E-3</v>
      </c>
      <c r="Z31" s="9">
        <v>41294.379861111112</v>
      </c>
      <c r="AA31" s="27">
        <f>Z31-D31</f>
        <v>0.95277777777664596</v>
      </c>
      <c r="AB31" s="28">
        <v>64</v>
      </c>
      <c r="AC31" s="33" t="s">
        <v>126</v>
      </c>
      <c r="AD31" s="28"/>
    </row>
    <row r="32" spans="1:732" ht="15" customHeight="1">
      <c r="A32" s="3">
        <v>102</v>
      </c>
      <c r="B32" s="4" t="s">
        <v>106</v>
      </c>
      <c r="C32" s="4" t="s">
        <v>5</v>
      </c>
      <c r="D32" s="8">
        <v>41293.427083333336</v>
      </c>
      <c r="E32" s="8">
        <v>41293.515972222223</v>
      </c>
      <c r="F32" s="8">
        <v>41293.517361111109</v>
      </c>
      <c r="G32" s="49">
        <f t="shared" si="0"/>
        <v>1.3888888861401938E-3</v>
      </c>
      <c r="H32" s="8">
        <v>41293.615277777775</v>
      </c>
      <c r="I32" s="8">
        <v>41293.620138888888</v>
      </c>
      <c r="J32" s="49">
        <f t="shared" si="4"/>
        <v>4.8611111124046147E-3</v>
      </c>
      <c r="K32" s="8">
        <v>41293.703472222223</v>
      </c>
      <c r="L32" s="8">
        <v>41293.706944444442</v>
      </c>
      <c r="M32" s="49">
        <f t="shared" si="5"/>
        <v>3.4722222189884633E-3</v>
      </c>
      <c r="N32" s="8">
        <v>41293.818055555559</v>
      </c>
      <c r="O32" s="8">
        <v>41293.849305555559</v>
      </c>
      <c r="P32" s="49">
        <f t="shared" si="6"/>
        <v>3.125E-2</v>
      </c>
      <c r="Q32" s="8">
        <v>41293.958333333336</v>
      </c>
      <c r="R32" s="8">
        <v>41293.958333333336</v>
      </c>
      <c r="S32" s="49">
        <f t="shared" si="8"/>
        <v>0</v>
      </c>
      <c r="T32" s="8">
        <v>41294.09097222222</v>
      </c>
      <c r="U32" s="8">
        <v>41294.09652777778</v>
      </c>
      <c r="V32" s="49">
        <f t="shared" si="9"/>
        <v>5.5555555591126904E-3</v>
      </c>
      <c r="W32" s="8">
        <v>41294.236805555556</v>
      </c>
      <c r="X32" s="8">
        <v>41294.241666666669</v>
      </c>
      <c r="Y32" s="49">
        <f t="shared" si="7"/>
        <v>4.8611111124046147E-3</v>
      </c>
      <c r="Z32" s="9">
        <v>41294.385416666664</v>
      </c>
      <c r="AA32" s="27">
        <f>Z32-D32</f>
        <v>0.95833333332848269</v>
      </c>
      <c r="AB32" s="28">
        <v>64</v>
      </c>
      <c r="AC32" s="33" t="s">
        <v>126</v>
      </c>
      <c r="AD32" s="28"/>
    </row>
    <row r="33" spans="1:732" ht="15" customHeight="1">
      <c r="A33" s="3">
        <v>30</v>
      </c>
      <c r="B33" s="4" t="s">
        <v>34</v>
      </c>
      <c r="C33" s="4" t="s">
        <v>5</v>
      </c>
      <c r="D33" s="8">
        <v>41293.427083333336</v>
      </c>
      <c r="E33" s="8">
        <v>41293.518750000003</v>
      </c>
      <c r="F33" s="8">
        <v>41293.518750000003</v>
      </c>
      <c r="G33" s="49">
        <f t="shared" si="0"/>
        <v>0</v>
      </c>
      <c r="H33" s="8">
        <v>41293.603472222225</v>
      </c>
      <c r="I33" s="8">
        <v>41293.603472222225</v>
      </c>
      <c r="J33" s="49">
        <f t="shared" si="4"/>
        <v>0</v>
      </c>
      <c r="K33" s="8">
        <v>41293.690972222219</v>
      </c>
      <c r="L33" s="8">
        <v>41293.694444444445</v>
      </c>
      <c r="M33" s="49">
        <f t="shared" si="5"/>
        <v>3.4722222262644209E-3</v>
      </c>
      <c r="N33" s="8">
        <v>41293.804166666669</v>
      </c>
      <c r="O33" s="8">
        <v>41293.857638888891</v>
      </c>
      <c r="P33" s="49">
        <f t="shared" si="6"/>
        <v>5.3472222221898846E-2</v>
      </c>
      <c r="Q33" s="8">
        <v>41293.943055555559</v>
      </c>
      <c r="R33" s="8">
        <v>41293.943749999999</v>
      </c>
      <c r="S33" s="49">
        <f t="shared" si="8"/>
        <v>6.9444443943211809E-4</v>
      </c>
      <c r="T33" s="8">
        <v>41294.157638888886</v>
      </c>
      <c r="U33" s="8">
        <v>41294.160416666666</v>
      </c>
      <c r="V33" s="49">
        <f t="shared" si="9"/>
        <v>2.7777777795563452E-3</v>
      </c>
      <c r="W33" s="8">
        <v>41294.286805555559</v>
      </c>
      <c r="X33" s="8">
        <v>41294.293749999997</v>
      </c>
      <c r="Y33" s="49">
        <f t="shared" si="7"/>
        <v>6.9444444379769266E-3</v>
      </c>
      <c r="Z33" s="9">
        <v>41294.395138888889</v>
      </c>
      <c r="AA33" s="27">
        <f>Z33-D33</f>
        <v>0.96805555555329192</v>
      </c>
      <c r="AB33" s="28">
        <v>64</v>
      </c>
      <c r="AC33" s="33" t="s">
        <v>126</v>
      </c>
      <c r="AD33" s="28"/>
    </row>
    <row r="34" spans="1:732" ht="15" customHeight="1">
      <c r="A34" s="3">
        <v>29</v>
      </c>
      <c r="B34" s="4" t="s">
        <v>33</v>
      </c>
      <c r="C34" s="4" t="s">
        <v>5</v>
      </c>
      <c r="D34" s="8">
        <v>41293.427083333336</v>
      </c>
      <c r="E34" s="8">
        <v>41293.531944444447</v>
      </c>
      <c r="F34" s="8">
        <v>41293.531944444447</v>
      </c>
      <c r="G34" s="49">
        <f t="shared" si="0"/>
        <v>0</v>
      </c>
      <c r="H34" s="8">
        <v>41293.628472222219</v>
      </c>
      <c r="I34" s="8">
        <v>41293.640972222223</v>
      </c>
      <c r="J34" s="49">
        <f t="shared" si="4"/>
        <v>1.2500000004365575E-2</v>
      </c>
      <c r="K34" s="8">
        <v>41293.734027777777</v>
      </c>
      <c r="L34" s="8">
        <v>41293.74722222222</v>
      </c>
      <c r="M34" s="49">
        <f t="shared" si="5"/>
        <v>1.3194444443797693E-2</v>
      </c>
      <c r="N34" s="8">
        <v>41293.85</v>
      </c>
      <c r="O34" s="8">
        <v>41293.875</v>
      </c>
      <c r="P34" s="49">
        <f t="shared" si="6"/>
        <v>2.5000000001455192E-2</v>
      </c>
      <c r="Q34" s="8" t="s">
        <v>126</v>
      </c>
      <c r="R34" s="8" t="s">
        <v>126</v>
      </c>
      <c r="S34" s="8"/>
      <c r="T34" s="8" t="s">
        <v>126</v>
      </c>
      <c r="U34" s="8" t="s">
        <v>126</v>
      </c>
      <c r="V34" s="8"/>
      <c r="W34" s="8" t="s">
        <v>126</v>
      </c>
      <c r="X34" s="8" t="s">
        <v>126</v>
      </c>
      <c r="Y34" s="8"/>
      <c r="Z34" s="9">
        <v>41293.990277777775</v>
      </c>
      <c r="AA34" s="27">
        <f>Z34-D34</f>
        <v>0.56319444443943212</v>
      </c>
      <c r="AB34" s="28">
        <v>40</v>
      </c>
      <c r="AC34" s="33" t="s">
        <v>126</v>
      </c>
      <c r="AD34" s="28" t="s">
        <v>127</v>
      </c>
    </row>
    <row r="35" spans="1:732" ht="15" customHeight="1">
      <c r="A35" s="3">
        <v>51</v>
      </c>
      <c r="B35" s="4" t="s">
        <v>55</v>
      </c>
      <c r="C35" s="4" t="s">
        <v>5</v>
      </c>
      <c r="D35" s="8">
        <v>41293.427083333336</v>
      </c>
      <c r="E35" s="8">
        <v>41293.501388888886</v>
      </c>
      <c r="F35" s="8">
        <v>41293.501388888886</v>
      </c>
      <c r="G35" s="49">
        <f t="shared" si="0"/>
        <v>0</v>
      </c>
      <c r="H35" s="8">
        <v>41293.568055555559</v>
      </c>
      <c r="I35" s="8">
        <v>41293.571527777778</v>
      </c>
      <c r="J35" s="49">
        <f t="shared" si="4"/>
        <v>3.4722222189884633E-3</v>
      </c>
      <c r="K35" s="8">
        <v>41293.65</v>
      </c>
      <c r="L35" s="8">
        <v>41293.651388888888</v>
      </c>
      <c r="M35" s="49">
        <f t="shared" si="5"/>
        <v>1.3888888861401938E-3</v>
      </c>
      <c r="N35" s="8">
        <v>41293.755555555559</v>
      </c>
      <c r="O35" s="8">
        <v>41293.814583333333</v>
      </c>
      <c r="P35" s="49">
        <f t="shared" si="6"/>
        <v>5.9027777773735579E-2</v>
      </c>
      <c r="Q35" s="8" t="s">
        <v>126</v>
      </c>
      <c r="R35" s="8" t="s">
        <v>126</v>
      </c>
      <c r="S35" s="8"/>
      <c r="T35" s="8" t="s">
        <v>126</v>
      </c>
      <c r="U35" s="8" t="s">
        <v>126</v>
      </c>
      <c r="V35" s="8"/>
      <c r="W35" s="8" t="s">
        <v>126</v>
      </c>
      <c r="X35" s="8" t="s">
        <v>126</v>
      </c>
      <c r="Y35" s="8"/>
      <c r="Z35" s="9">
        <v>41293.762499999997</v>
      </c>
      <c r="AA35" s="27">
        <f>Z35-D35</f>
        <v>0.33541666666133096</v>
      </c>
      <c r="AB35" s="28">
        <v>32</v>
      </c>
      <c r="AC35" s="33" t="s">
        <v>126</v>
      </c>
      <c r="AD35" s="28"/>
    </row>
    <row r="36" spans="1:732" ht="15" customHeight="1">
      <c r="A36" s="3">
        <v>71</v>
      </c>
      <c r="B36" s="4" t="s">
        <v>74</v>
      </c>
      <c r="C36" s="4" t="s">
        <v>5</v>
      </c>
      <c r="D36" s="8">
        <v>41293.427083333336</v>
      </c>
      <c r="E36" s="8">
        <v>41293.503472222219</v>
      </c>
      <c r="F36" s="8">
        <v>41293.506944444445</v>
      </c>
      <c r="G36" s="49">
        <f t="shared" si="0"/>
        <v>3.4722222262644209E-3</v>
      </c>
      <c r="H36" s="8">
        <v>41293.583333333336</v>
      </c>
      <c r="I36" s="8">
        <v>41293.586111111108</v>
      </c>
      <c r="J36" s="49">
        <f t="shared" si="4"/>
        <v>2.7777777722803876E-3</v>
      </c>
      <c r="K36" s="8">
        <v>41293.670138888891</v>
      </c>
      <c r="L36" s="8">
        <v>41293.675000000003</v>
      </c>
      <c r="M36" s="49">
        <f t="shared" si="5"/>
        <v>4.8611111124046147E-3</v>
      </c>
      <c r="N36" s="8">
        <v>41293.782638888886</v>
      </c>
      <c r="O36" s="8" t="s">
        <v>126</v>
      </c>
      <c r="P36" s="8"/>
      <c r="Q36" s="8" t="s">
        <v>126</v>
      </c>
      <c r="R36" s="8" t="s">
        <v>126</v>
      </c>
      <c r="S36" s="8"/>
      <c r="T36" s="8" t="s">
        <v>126</v>
      </c>
      <c r="U36" s="8" t="s">
        <v>126</v>
      </c>
      <c r="V36" s="8"/>
      <c r="W36" s="8" t="s">
        <v>126</v>
      </c>
      <c r="X36" s="8" t="s">
        <v>126</v>
      </c>
      <c r="Y36" s="8"/>
      <c r="Z36" s="9">
        <f>N36</f>
        <v>41293.782638888886</v>
      </c>
      <c r="AA36" s="27">
        <f>Z36-D36</f>
        <v>0.35555555555038154</v>
      </c>
      <c r="AB36" s="28">
        <v>32</v>
      </c>
      <c r="AC36" s="33" t="s">
        <v>126</v>
      </c>
      <c r="AD36" s="28"/>
    </row>
    <row r="37" spans="1:732" ht="15" customHeight="1">
      <c r="A37" s="3">
        <v>65</v>
      </c>
      <c r="B37" s="4" t="s">
        <v>68</v>
      </c>
      <c r="C37" s="4" t="s">
        <v>5</v>
      </c>
      <c r="D37" s="8">
        <v>41293.427083333336</v>
      </c>
      <c r="E37" s="8">
        <v>41293.506944444445</v>
      </c>
      <c r="F37" s="8">
        <v>41293.506944444445</v>
      </c>
      <c r="G37" s="49">
        <f t="shared" si="0"/>
        <v>0</v>
      </c>
      <c r="H37" s="8">
        <v>41293.593055555553</v>
      </c>
      <c r="I37" s="8">
        <v>41293.597222222219</v>
      </c>
      <c r="J37" s="49">
        <f t="shared" si="4"/>
        <v>4.166666665696539E-3</v>
      </c>
      <c r="K37" s="8">
        <v>41293.688194444447</v>
      </c>
      <c r="L37" s="8">
        <v>41293.695138888892</v>
      </c>
      <c r="M37" s="49">
        <f t="shared" si="5"/>
        <v>6.9444444452528842E-3</v>
      </c>
      <c r="N37" s="8">
        <v>41293.806250000001</v>
      </c>
      <c r="O37" s="8" t="s">
        <v>126</v>
      </c>
      <c r="P37" s="8"/>
      <c r="Q37" s="8" t="s">
        <v>126</v>
      </c>
      <c r="R37" s="8" t="s">
        <v>126</v>
      </c>
      <c r="S37" s="8"/>
      <c r="T37" s="8" t="s">
        <v>126</v>
      </c>
      <c r="U37" s="8" t="s">
        <v>126</v>
      </c>
      <c r="V37" s="8"/>
      <c r="W37" s="8" t="s">
        <v>126</v>
      </c>
      <c r="X37" s="8" t="s">
        <v>126</v>
      </c>
      <c r="Y37" s="8"/>
      <c r="Z37" s="9">
        <f>N37</f>
        <v>41293.806250000001</v>
      </c>
      <c r="AA37" s="27">
        <f>Z37-D37</f>
        <v>0.37916666666569654</v>
      </c>
      <c r="AB37" s="28">
        <v>32</v>
      </c>
      <c r="AC37" s="33" t="s">
        <v>126</v>
      </c>
      <c r="AD37" s="28"/>
    </row>
    <row r="38" spans="1:732" ht="15" customHeight="1">
      <c r="A38" s="3">
        <v>36</v>
      </c>
      <c r="B38" s="4" t="s">
        <v>40</v>
      </c>
      <c r="C38" s="4" t="s">
        <v>5</v>
      </c>
      <c r="D38" s="8">
        <v>41293.427083333336</v>
      </c>
      <c r="E38" s="8">
        <v>41293.518750000003</v>
      </c>
      <c r="F38" s="8">
        <v>41293.526388888888</v>
      </c>
      <c r="G38" s="49">
        <f t="shared" si="0"/>
        <v>7.6388888846850023E-3</v>
      </c>
      <c r="H38" s="8">
        <v>41293.606249999997</v>
      </c>
      <c r="I38" s="8">
        <v>41293.619444444441</v>
      </c>
      <c r="J38" s="49">
        <f t="shared" si="4"/>
        <v>1.3194444443797693E-2</v>
      </c>
      <c r="K38" s="8">
        <v>41293.699999999997</v>
      </c>
      <c r="L38" s="8">
        <v>41293.711805555555</v>
      </c>
      <c r="M38" s="49">
        <f t="shared" si="5"/>
        <v>1.1805555557657499E-2</v>
      </c>
      <c r="N38" s="8">
        <v>41293.814583333333</v>
      </c>
      <c r="O38" s="8" t="s">
        <v>126</v>
      </c>
      <c r="P38" s="8"/>
      <c r="Q38" s="8" t="s">
        <v>126</v>
      </c>
      <c r="R38" s="8" t="s">
        <v>126</v>
      </c>
      <c r="S38" s="8"/>
      <c r="T38" s="8" t="s">
        <v>126</v>
      </c>
      <c r="U38" s="8" t="s">
        <v>126</v>
      </c>
      <c r="V38" s="8"/>
      <c r="W38" s="8" t="s">
        <v>126</v>
      </c>
      <c r="X38" s="8" t="s">
        <v>126</v>
      </c>
      <c r="Y38" s="8"/>
      <c r="Z38" s="9">
        <f>N38</f>
        <v>41293.814583333333</v>
      </c>
      <c r="AA38" s="27">
        <f>Z38-D38</f>
        <v>0.38749999999708962</v>
      </c>
      <c r="AB38" s="28">
        <v>32</v>
      </c>
      <c r="AC38" s="33" t="s">
        <v>126</v>
      </c>
      <c r="AD38" s="28"/>
    </row>
    <row r="39" spans="1:732" ht="15" customHeight="1">
      <c r="A39" s="3">
        <v>73</v>
      </c>
      <c r="B39" s="4" t="s">
        <v>76</v>
      </c>
      <c r="C39" s="4" t="s">
        <v>5</v>
      </c>
      <c r="D39" s="8">
        <v>41293.427083333336</v>
      </c>
      <c r="E39" s="8">
        <v>41293.527777777781</v>
      </c>
      <c r="F39" s="8">
        <v>41293.532638888886</v>
      </c>
      <c r="G39" s="49">
        <f t="shared" si="0"/>
        <v>4.8611111051286571E-3</v>
      </c>
      <c r="H39" s="8">
        <v>41293.618055555555</v>
      </c>
      <c r="I39" s="8">
        <v>41293.623611111114</v>
      </c>
      <c r="J39" s="49">
        <f t="shared" si="4"/>
        <v>5.5555555591126904E-3</v>
      </c>
      <c r="K39" s="8">
        <v>41293.702777777777</v>
      </c>
      <c r="L39" s="8">
        <v>41293.713194444441</v>
      </c>
      <c r="M39" s="49">
        <f t="shared" si="5"/>
        <v>1.0416666664241347E-2</v>
      </c>
      <c r="N39" s="8">
        <v>41293.830555555556</v>
      </c>
      <c r="O39" s="8" t="s">
        <v>126</v>
      </c>
      <c r="P39" s="8"/>
      <c r="Q39" s="8" t="s">
        <v>126</v>
      </c>
      <c r="R39" s="8" t="s">
        <v>126</v>
      </c>
      <c r="S39" s="8"/>
      <c r="T39" s="8" t="s">
        <v>126</v>
      </c>
      <c r="U39" s="8" t="s">
        <v>126</v>
      </c>
      <c r="V39" s="8"/>
      <c r="W39" s="8" t="s">
        <v>126</v>
      </c>
      <c r="X39" s="8" t="s">
        <v>126</v>
      </c>
      <c r="Y39" s="8"/>
      <c r="Z39" s="9">
        <f>N39</f>
        <v>41293.830555555556</v>
      </c>
      <c r="AA39" s="27">
        <f>Z39-D39</f>
        <v>0.40347222222044365</v>
      </c>
      <c r="AB39" s="28">
        <v>32</v>
      </c>
      <c r="AC39" s="33" t="s">
        <v>126</v>
      </c>
      <c r="AD39" s="28"/>
    </row>
    <row r="40" spans="1:732" ht="15" customHeight="1">
      <c r="A40" s="3">
        <v>40</v>
      </c>
      <c r="B40" s="4" t="s">
        <v>44</v>
      </c>
      <c r="C40" s="4" t="s">
        <v>5</v>
      </c>
      <c r="D40" s="8">
        <v>41293.427083333336</v>
      </c>
      <c r="E40" s="8">
        <v>41293.523611111108</v>
      </c>
      <c r="F40" s="8">
        <v>41293.532638888886</v>
      </c>
      <c r="G40" s="49">
        <f t="shared" si="0"/>
        <v>9.0277777781011537E-3</v>
      </c>
      <c r="H40" s="8">
        <v>41293.613888888889</v>
      </c>
      <c r="I40" s="8">
        <v>41293.632638888892</v>
      </c>
      <c r="J40" s="49">
        <f t="shared" si="4"/>
        <v>1.8750000002910383E-2</v>
      </c>
      <c r="K40" s="8">
        <v>41293.715277777781</v>
      </c>
      <c r="L40" s="8">
        <v>41293.737500000003</v>
      </c>
      <c r="M40" s="49">
        <f t="shared" si="5"/>
        <v>2.2222222221898846E-2</v>
      </c>
      <c r="N40" s="8">
        <v>41293.836111111108</v>
      </c>
      <c r="O40" s="8" t="s">
        <v>126</v>
      </c>
      <c r="P40" s="8"/>
      <c r="Q40" s="8" t="s">
        <v>126</v>
      </c>
      <c r="R40" s="8" t="s">
        <v>126</v>
      </c>
      <c r="S40" s="8"/>
      <c r="T40" s="8" t="s">
        <v>126</v>
      </c>
      <c r="U40" s="8" t="s">
        <v>126</v>
      </c>
      <c r="V40" s="8"/>
      <c r="W40" s="8" t="s">
        <v>126</v>
      </c>
      <c r="X40" s="8" t="s">
        <v>126</v>
      </c>
      <c r="Y40" s="8"/>
      <c r="Z40" s="9">
        <f>N40</f>
        <v>41293.836111111108</v>
      </c>
      <c r="AA40" s="27">
        <f>Z40-D40</f>
        <v>0.40902777777228039</v>
      </c>
      <c r="AB40" s="28">
        <v>32</v>
      </c>
      <c r="AC40" s="33" t="s">
        <v>126</v>
      </c>
      <c r="AD40" s="28"/>
    </row>
    <row r="41" spans="1:732" ht="15" customHeight="1">
      <c r="A41" s="3">
        <v>68</v>
      </c>
      <c r="B41" s="4" t="s">
        <v>71</v>
      </c>
      <c r="C41" s="4" t="s">
        <v>5</v>
      </c>
      <c r="D41" s="8">
        <v>41293.427083333336</v>
      </c>
      <c r="E41" s="8">
        <v>41293.527777777781</v>
      </c>
      <c r="F41" s="8">
        <v>41293.52847222222</v>
      </c>
      <c r="G41" s="49">
        <f t="shared" si="0"/>
        <v>6.9444443943211809E-4</v>
      </c>
      <c r="H41" s="8">
        <v>41293.613888888889</v>
      </c>
      <c r="I41" s="8">
        <v>41293.622916666667</v>
      </c>
      <c r="J41" s="49">
        <f t="shared" si="4"/>
        <v>9.0277777781011537E-3</v>
      </c>
      <c r="K41" s="8">
        <v>41293.708333333336</v>
      </c>
      <c r="L41" s="8">
        <v>41293.725694444445</v>
      </c>
      <c r="M41" s="49">
        <f t="shared" si="5"/>
        <v>1.7361111109494232E-2</v>
      </c>
      <c r="N41" s="8">
        <v>41293.836805555555</v>
      </c>
      <c r="O41" s="8" t="s">
        <v>126</v>
      </c>
      <c r="P41" s="8"/>
      <c r="Q41" s="8" t="s">
        <v>126</v>
      </c>
      <c r="R41" s="8" t="s">
        <v>126</v>
      </c>
      <c r="S41" s="8"/>
      <c r="T41" s="8" t="s">
        <v>126</v>
      </c>
      <c r="U41" s="8" t="s">
        <v>126</v>
      </c>
      <c r="V41" s="8"/>
      <c r="W41" s="8" t="s">
        <v>126</v>
      </c>
      <c r="X41" s="8" t="s">
        <v>126</v>
      </c>
      <c r="Y41" s="8"/>
      <c r="Z41" s="9">
        <f>N41</f>
        <v>41293.836805555555</v>
      </c>
      <c r="AA41" s="27">
        <f>Z41-D41</f>
        <v>0.40972222221898846</v>
      </c>
      <c r="AB41" s="28">
        <v>32</v>
      </c>
      <c r="AC41" s="33" t="s">
        <v>126</v>
      </c>
      <c r="AD41" s="28"/>
    </row>
    <row r="42" spans="1:732" ht="15" customHeight="1">
      <c r="A42" s="3">
        <v>49</v>
      </c>
      <c r="B42" s="4" t="s">
        <v>53</v>
      </c>
      <c r="C42" s="4" t="s">
        <v>5</v>
      </c>
      <c r="D42" s="8">
        <v>41293.427083333336</v>
      </c>
      <c r="E42" s="8">
        <v>41293.527777777781</v>
      </c>
      <c r="F42" s="8">
        <v>41293.52847222222</v>
      </c>
      <c r="G42" s="49">
        <f t="shared" si="0"/>
        <v>6.9444443943211809E-4</v>
      </c>
      <c r="H42" s="8">
        <v>41293.614583333336</v>
      </c>
      <c r="I42" s="8">
        <v>41293.62222222222</v>
      </c>
      <c r="J42" s="49">
        <f t="shared" si="4"/>
        <v>7.6388888846850023E-3</v>
      </c>
      <c r="K42" s="8">
        <v>41293.708333333336</v>
      </c>
      <c r="L42" s="8">
        <v>41293.725694444445</v>
      </c>
      <c r="M42" s="49">
        <f t="shared" si="5"/>
        <v>1.7361111109494232E-2</v>
      </c>
      <c r="N42" s="8">
        <v>41293.836805555555</v>
      </c>
      <c r="O42" s="8" t="s">
        <v>126</v>
      </c>
      <c r="P42" s="8"/>
      <c r="Q42" s="8" t="s">
        <v>126</v>
      </c>
      <c r="R42" s="8" t="s">
        <v>126</v>
      </c>
      <c r="S42" s="8"/>
      <c r="T42" s="8" t="s">
        <v>126</v>
      </c>
      <c r="U42" s="8" t="s">
        <v>126</v>
      </c>
      <c r="V42" s="8"/>
      <c r="W42" s="8" t="s">
        <v>126</v>
      </c>
      <c r="X42" s="8" t="s">
        <v>126</v>
      </c>
      <c r="Y42" s="8"/>
      <c r="Z42" s="9">
        <f>N42</f>
        <v>41293.836805555555</v>
      </c>
      <c r="AA42" s="27">
        <f>Z42-D42</f>
        <v>0.40972222221898846</v>
      </c>
      <c r="AB42" s="28">
        <v>32</v>
      </c>
      <c r="AC42" s="33" t="s">
        <v>126</v>
      </c>
      <c r="AD42" s="28"/>
    </row>
    <row r="43" spans="1:732" ht="15" customHeight="1">
      <c r="A43" s="3">
        <v>101</v>
      </c>
      <c r="B43" s="4" t="s">
        <v>105</v>
      </c>
      <c r="C43" s="4" t="s">
        <v>5</v>
      </c>
      <c r="D43" s="8">
        <v>41293.427083333336</v>
      </c>
      <c r="E43" s="8">
        <v>41293.525000000001</v>
      </c>
      <c r="F43" s="8">
        <v>41293.536111111112</v>
      </c>
      <c r="G43" s="49">
        <f t="shared" si="0"/>
        <v>1.1111111110949423E-2</v>
      </c>
      <c r="H43" s="8">
        <v>41293.625</v>
      </c>
      <c r="I43" s="8">
        <v>41293.638888888891</v>
      </c>
      <c r="J43" s="49">
        <f t="shared" si="4"/>
        <v>1.3888888890505768E-2</v>
      </c>
      <c r="K43" s="8">
        <v>41293.756944444445</v>
      </c>
      <c r="L43" s="8">
        <v>41293.78402777778</v>
      </c>
      <c r="M43" s="49">
        <f t="shared" si="5"/>
        <v>2.7083333334303461E-2</v>
      </c>
      <c r="N43" s="8">
        <v>41293.920138888891</v>
      </c>
      <c r="O43" s="8" t="s">
        <v>126</v>
      </c>
      <c r="P43" s="8"/>
      <c r="Q43" s="8" t="s">
        <v>126</v>
      </c>
      <c r="R43" s="8" t="s">
        <v>126</v>
      </c>
      <c r="S43" s="8"/>
      <c r="T43" s="8" t="s">
        <v>126</v>
      </c>
      <c r="U43" s="8" t="s">
        <v>126</v>
      </c>
      <c r="V43" s="8"/>
      <c r="W43" s="8" t="s">
        <v>126</v>
      </c>
      <c r="X43" s="8" t="s">
        <v>126</v>
      </c>
      <c r="Y43" s="8"/>
      <c r="Z43" s="26">
        <v>41293.836805555555</v>
      </c>
      <c r="AA43" s="27">
        <f>Z43-D43</f>
        <v>0.40972222221898846</v>
      </c>
      <c r="AB43" s="28">
        <v>32</v>
      </c>
      <c r="AC43" s="33" t="s">
        <v>126</v>
      </c>
      <c r="AD43" s="28"/>
    </row>
    <row r="44" spans="1:732" s="15" customFormat="1" ht="15" customHeight="1">
      <c r="A44" s="3">
        <v>25</v>
      </c>
      <c r="B44" s="4" t="s">
        <v>29</v>
      </c>
      <c r="C44" s="4" t="s">
        <v>5</v>
      </c>
      <c r="D44" s="8">
        <v>41293.427083333336</v>
      </c>
      <c r="E44" s="8">
        <v>41293.527777777781</v>
      </c>
      <c r="F44" s="8">
        <v>41293.534722222219</v>
      </c>
      <c r="G44" s="49">
        <f t="shared" si="0"/>
        <v>6.9444444379769266E-3</v>
      </c>
      <c r="H44" s="8">
        <v>41293.62222222222</v>
      </c>
      <c r="I44" s="8">
        <v>41293.632638888892</v>
      </c>
      <c r="J44" s="49">
        <f t="shared" si="4"/>
        <v>1.0416666671517305E-2</v>
      </c>
      <c r="K44" s="8">
        <v>41293.718055555553</v>
      </c>
      <c r="L44" s="8">
        <v>41293.729166666664</v>
      </c>
      <c r="M44" s="49">
        <f t="shared" si="5"/>
        <v>1.1111111110949423E-2</v>
      </c>
      <c r="N44" s="8">
        <v>41293.839583333334</v>
      </c>
      <c r="O44" s="8" t="s">
        <v>126</v>
      </c>
      <c r="P44" s="8"/>
      <c r="Q44" s="8" t="s">
        <v>126</v>
      </c>
      <c r="R44" s="8" t="s">
        <v>126</v>
      </c>
      <c r="S44" s="8"/>
      <c r="T44" s="8" t="s">
        <v>126</v>
      </c>
      <c r="U44" s="8" t="s">
        <v>126</v>
      </c>
      <c r="V44" s="8"/>
      <c r="W44" s="8" t="s">
        <v>126</v>
      </c>
      <c r="X44" s="8" t="s">
        <v>126</v>
      </c>
      <c r="Y44" s="8"/>
      <c r="Z44" s="9">
        <f>N44</f>
        <v>41293.839583333334</v>
      </c>
      <c r="AA44" s="27">
        <f>Z44-D44</f>
        <v>0.41249999999854481</v>
      </c>
      <c r="AB44" s="28">
        <v>32</v>
      </c>
      <c r="AC44" s="33" t="s">
        <v>126</v>
      </c>
      <c r="AD44" s="28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</row>
    <row r="45" spans="1:732" ht="15" customHeight="1">
      <c r="A45" s="3">
        <v>58</v>
      </c>
      <c r="B45" s="4" t="s">
        <v>61</v>
      </c>
      <c r="C45" s="4" t="s">
        <v>5</v>
      </c>
      <c r="D45" s="8">
        <v>41293.427083333336</v>
      </c>
      <c r="E45" s="8">
        <v>41293.527777777781</v>
      </c>
      <c r="F45" s="8">
        <v>41293.534722222219</v>
      </c>
      <c r="G45" s="49">
        <f t="shared" si="0"/>
        <v>6.9444444379769266E-3</v>
      </c>
      <c r="H45" s="8">
        <v>41293.62222222222</v>
      </c>
      <c r="I45" s="8">
        <v>41293.632638888892</v>
      </c>
      <c r="J45" s="49">
        <f t="shared" si="4"/>
        <v>1.0416666671517305E-2</v>
      </c>
      <c r="K45" s="8">
        <v>41293.718055555553</v>
      </c>
      <c r="L45" s="8">
        <v>41293.729166666664</v>
      </c>
      <c r="M45" s="49">
        <f t="shared" si="5"/>
        <v>1.1111111110949423E-2</v>
      </c>
      <c r="N45" s="8">
        <v>41293.839583333334</v>
      </c>
      <c r="O45" s="8" t="s">
        <v>126</v>
      </c>
      <c r="P45" s="8"/>
      <c r="Q45" s="8" t="s">
        <v>126</v>
      </c>
      <c r="R45" s="8" t="s">
        <v>126</v>
      </c>
      <c r="S45" s="8"/>
      <c r="T45" s="8" t="s">
        <v>126</v>
      </c>
      <c r="U45" s="8" t="s">
        <v>126</v>
      </c>
      <c r="V45" s="8"/>
      <c r="W45" s="8" t="s">
        <v>126</v>
      </c>
      <c r="X45" s="8" t="s">
        <v>126</v>
      </c>
      <c r="Y45" s="8"/>
      <c r="Z45" s="9">
        <f>N45</f>
        <v>41293.839583333334</v>
      </c>
      <c r="AA45" s="27">
        <f>Z45-D45</f>
        <v>0.41249999999854481</v>
      </c>
      <c r="AB45" s="28">
        <v>32</v>
      </c>
      <c r="AC45" s="33" t="s">
        <v>126</v>
      </c>
      <c r="AD45" s="28"/>
    </row>
    <row r="46" spans="1:732" ht="15" customHeight="1">
      <c r="A46" s="3">
        <v>39</v>
      </c>
      <c r="B46" s="4" t="s">
        <v>43</v>
      </c>
      <c r="C46" s="4" t="s">
        <v>5</v>
      </c>
      <c r="D46" s="8">
        <v>41293.427083333336</v>
      </c>
      <c r="E46" s="8">
        <v>41293.520833333336</v>
      </c>
      <c r="F46" s="8">
        <v>41293.529861111114</v>
      </c>
      <c r="G46" s="49">
        <f t="shared" si="0"/>
        <v>9.0277777781011537E-3</v>
      </c>
      <c r="H46" s="8">
        <v>41293.613194444442</v>
      </c>
      <c r="I46" s="8">
        <v>41293.631944444445</v>
      </c>
      <c r="J46" s="49">
        <f t="shared" si="4"/>
        <v>1.8750000002910383E-2</v>
      </c>
      <c r="K46" s="8">
        <v>41293.720833333333</v>
      </c>
      <c r="L46" s="8">
        <v>41293.732638888891</v>
      </c>
      <c r="M46" s="49">
        <f t="shared" si="5"/>
        <v>1.1805555557657499E-2</v>
      </c>
      <c r="N46" s="8">
        <v>41293.841666666667</v>
      </c>
      <c r="O46" s="8" t="s">
        <v>126</v>
      </c>
      <c r="P46" s="8"/>
      <c r="Q46" s="8" t="s">
        <v>126</v>
      </c>
      <c r="R46" s="8" t="s">
        <v>126</v>
      </c>
      <c r="S46" s="8"/>
      <c r="T46" s="8" t="s">
        <v>126</v>
      </c>
      <c r="U46" s="8" t="s">
        <v>126</v>
      </c>
      <c r="V46" s="8"/>
      <c r="W46" s="8" t="s">
        <v>126</v>
      </c>
      <c r="X46" s="8" t="s">
        <v>126</v>
      </c>
      <c r="Y46" s="8"/>
      <c r="Z46" s="9">
        <f>N46</f>
        <v>41293.841666666667</v>
      </c>
      <c r="AA46" s="27">
        <f>Z46-D46</f>
        <v>0.41458333333139308</v>
      </c>
      <c r="AB46" s="28">
        <v>32</v>
      </c>
      <c r="AC46" s="33" t="s">
        <v>126</v>
      </c>
      <c r="AD46" s="28"/>
    </row>
    <row r="47" spans="1:732" ht="15" customHeight="1">
      <c r="A47" s="3">
        <v>32</v>
      </c>
      <c r="B47" s="4" t="s">
        <v>36</v>
      </c>
      <c r="C47" s="4" t="s">
        <v>5</v>
      </c>
      <c r="D47" s="8">
        <v>41293.427083333336</v>
      </c>
      <c r="E47" s="8">
        <v>41293.520833333336</v>
      </c>
      <c r="F47" s="8">
        <v>41293.529861111114</v>
      </c>
      <c r="G47" s="49">
        <f t="shared" si="0"/>
        <v>9.0277777781011537E-3</v>
      </c>
      <c r="H47" s="8">
        <v>41293.613194444442</v>
      </c>
      <c r="I47" s="8">
        <v>41293.631944444445</v>
      </c>
      <c r="J47" s="49">
        <f t="shared" si="4"/>
        <v>1.8750000002910383E-2</v>
      </c>
      <c r="K47" s="8">
        <v>41293.720833333333</v>
      </c>
      <c r="L47" s="8">
        <v>41293.732638888891</v>
      </c>
      <c r="M47" s="49">
        <f t="shared" si="5"/>
        <v>1.1805555557657499E-2</v>
      </c>
      <c r="N47" s="8">
        <v>41293.841666666667</v>
      </c>
      <c r="O47" s="8" t="s">
        <v>126</v>
      </c>
      <c r="P47" s="8"/>
      <c r="Q47" s="8" t="s">
        <v>126</v>
      </c>
      <c r="R47" s="8" t="s">
        <v>126</v>
      </c>
      <c r="S47" s="8"/>
      <c r="T47" s="8" t="s">
        <v>126</v>
      </c>
      <c r="U47" s="8" t="s">
        <v>126</v>
      </c>
      <c r="V47" s="8"/>
      <c r="W47" s="8" t="s">
        <v>126</v>
      </c>
      <c r="X47" s="8" t="s">
        <v>126</v>
      </c>
      <c r="Y47" s="8"/>
      <c r="Z47" s="9">
        <f>N47</f>
        <v>41293.841666666667</v>
      </c>
      <c r="AA47" s="27">
        <f>Z47-D47</f>
        <v>0.41458333333139308</v>
      </c>
      <c r="AB47" s="28">
        <v>32</v>
      </c>
      <c r="AC47" s="33" t="s">
        <v>126</v>
      </c>
      <c r="AD47" s="28"/>
    </row>
    <row r="48" spans="1:732" ht="15" customHeight="1">
      <c r="A48" s="3">
        <v>7</v>
      </c>
      <c r="B48" s="4" t="s">
        <v>11</v>
      </c>
      <c r="C48" s="4" t="s">
        <v>5</v>
      </c>
      <c r="D48" s="8">
        <v>41293.427083333336</v>
      </c>
      <c r="E48" s="8">
        <v>41293.519444444442</v>
      </c>
      <c r="F48" s="8">
        <v>41293.521527777775</v>
      </c>
      <c r="G48" s="49">
        <f t="shared" si="0"/>
        <v>2.0833333328482695E-3</v>
      </c>
      <c r="H48" s="8">
        <v>41293.606944444444</v>
      </c>
      <c r="I48" s="8">
        <v>41293.611805555556</v>
      </c>
      <c r="J48" s="49">
        <f t="shared" si="4"/>
        <v>4.8611111124046147E-3</v>
      </c>
      <c r="K48" s="8">
        <v>41293.707638888889</v>
      </c>
      <c r="L48" s="8">
        <v>41293.715277777781</v>
      </c>
      <c r="M48" s="49">
        <f t="shared" si="5"/>
        <v>7.6388888919609599E-3</v>
      </c>
      <c r="N48" s="8">
        <v>41293.842361111114</v>
      </c>
      <c r="O48" s="8" t="s">
        <v>126</v>
      </c>
      <c r="P48" s="8"/>
      <c r="Q48" s="8" t="s">
        <v>126</v>
      </c>
      <c r="R48" s="8" t="s">
        <v>126</v>
      </c>
      <c r="S48" s="8"/>
      <c r="T48" s="8" t="s">
        <v>126</v>
      </c>
      <c r="U48" s="8" t="s">
        <v>126</v>
      </c>
      <c r="V48" s="8"/>
      <c r="W48" s="8" t="s">
        <v>126</v>
      </c>
      <c r="X48" s="8" t="s">
        <v>126</v>
      </c>
      <c r="Y48" s="8"/>
      <c r="Z48" s="9">
        <f>N48</f>
        <v>41293.842361111114</v>
      </c>
      <c r="AA48" s="27">
        <f>Z48-D48</f>
        <v>0.41527777777810115</v>
      </c>
      <c r="AB48" s="28">
        <v>32</v>
      </c>
      <c r="AC48" s="33" t="s">
        <v>126</v>
      </c>
      <c r="AD48" s="28"/>
    </row>
    <row r="49" spans="1:732" ht="15" customHeight="1">
      <c r="A49" s="3">
        <v>74</v>
      </c>
      <c r="B49" s="4" t="s">
        <v>77</v>
      </c>
      <c r="C49" s="4" t="s">
        <v>5</v>
      </c>
      <c r="D49" s="8">
        <v>41293.427083333336</v>
      </c>
      <c r="E49" s="8">
        <v>41293.532638888886</v>
      </c>
      <c r="F49" s="8">
        <v>41293.534722222219</v>
      </c>
      <c r="G49" s="49">
        <f t="shared" si="0"/>
        <v>2.0833333328482695E-3</v>
      </c>
      <c r="H49" s="8">
        <v>41293.621527777781</v>
      </c>
      <c r="I49" s="8">
        <v>41293.629166666666</v>
      </c>
      <c r="J49" s="49">
        <f t="shared" si="4"/>
        <v>7.6388888846850023E-3</v>
      </c>
      <c r="K49" s="8">
        <v>41293.717361111114</v>
      </c>
      <c r="L49" s="8">
        <v>41293.729166666664</v>
      </c>
      <c r="M49" s="49">
        <f t="shared" si="5"/>
        <v>1.1805555550381541E-2</v>
      </c>
      <c r="N49" s="8">
        <v>41293.843055555553</v>
      </c>
      <c r="O49" s="8" t="s">
        <v>126</v>
      </c>
      <c r="P49" s="8"/>
      <c r="Q49" s="8" t="s">
        <v>126</v>
      </c>
      <c r="R49" s="8" t="s">
        <v>126</v>
      </c>
      <c r="S49" s="8"/>
      <c r="T49" s="8" t="s">
        <v>126</v>
      </c>
      <c r="U49" s="8" t="s">
        <v>126</v>
      </c>
      <c r="V49" s="8"/>
      <c r="W49" s="8" t="s">
        <v>126</v>
      </c>
      <c r="X49" s="8" t="s">
        <v>126</v>
      </c>
      <c r="Y49" s="8"/>
      <c r="Z49" s="9">
        <f>N49</f>
        <v>41293.843055555553</v>
      </c>
      <c r="AA49" s="27">
        <f>Z49-D49</f>
        <v>0.41597222221753327</v>
      </c>
      <c r="AB49" s="28">
        <v>32</v>
      </c>
      <c r="AC49" s="33" t="s">
        <v>126</v>
      </c>
      <c r="AD49" s="28"/>
    </row>
    <row r="50" spans="1:732" s="15" customFormat="1" ht="15" customHeight="1">
      <c r="A50" s="3">
        <v>18</v>
      </c>
      <c r="B50" s="4" t="s">
        <v>22</v>
      </c>
      <c r="C50" s="4" t="s">
        <v>5</v>
      </c>
      <c r="D50" s="8">
        <v>41293.427083333336</v>
      </c>
      <c r="E50" s="8">
        <v>41293.527777777781</v>
      </c>
      <c r="F50" s="8">
        <v>41293.530555555553</v>
      </c>
      <c r="G50" s="49">
        <f t="shared" si="0"/>
        <v>2.7777777722803876E-3</v>
      </c>
      <c r="H50" s="8">
        <v>41293.617361111108</v>
      </c>
      <c r="I50" s="8">
        <v>41293.625</v>
      </c>
      <c r="J50" s="49">
        <f t="shared" si="4"/>
        <v>7.6388888919609599E-3</v>
      </c>
      <c r="K50" s="8">
        <v>41293.72152777778</v>
      </c>
      <c r="L50" s="8">
        <v>41293.73333333333</v>
      </c>
      <c r="M50" s="49">
        <f t="shared" si="5"/>
        <v>1.1805555550381541E-2</v>
      </c>
      <c r="N50" s="8">
        <v>41293.852083333331</v>
      </c>
      <c r="O50" s="8" t="s">
        <v>126</v>
      </c>
      <c r="P50" s="8"/>
      <c r="Q50" s="8" t="s">
        <v>126</v>
      </c>
      <c r="R50" s="8" t="s">
        <v>126</v>
      </c>
      <c r="S50" s="8"/>
      <c r="T50" s="8" t="s">
        <v>126</v>
      </c>
      <c r="U50" s="8" t="s">
        <v>126</v>
      </c>
      <c r="V50" s="8"/>
      <c r="W50" s="8" t="s">
        <v>126</v>
      </c>
      <c r="X50" s="8" t="s">
        <v>126</v>
      </c>
      <c r="Y50" s="8"/>
      <c r="Z50" s="9">
        <f>N50</f>
        <v>41293.852083333331</v>
      </c>
      <c r="AA50" s="27">
        <f>Z50-D50</f>
        <v>0.42499999999563443</v>
      </c>
      <c r="AB50" s="28">
        <v>32</v>
      </c>
      <c r="AC50" s="33" t="s">
        <v>126</v>
      </c>
      <c r="AD50" s="28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  <c r="SL50" s="20"/>
      <c r="SM50" s="20"/>
      <c r="SN50" s="20"/>
      <c r="SO50" s="20"/>
      <c r="SP50" s="20"/>
      <c r="SQ50" s="20"/>
      <c r="SR50" s="20"/>
      <c r="SS50" s="20"/>
      <c r="ST50" s="20"/>
      <c r="SU50" s="20"/>
      <c r="SV50" s="20"/>
      <c r="SW50" s="20"/>
      <c r="SX50" s="20"/>
      <c r="SY50" s="20"/>
      <c r="SZ50" s="20"/>
      <c r="TA50" s="20"/>
      <c r="TB50" s="20"/>
      <c r="TC50" s="20"/>
      <c r="TD50" s="20"/>
      <c r="TE50" s="20"/>
      <c r="TF50" s="20"/>
      <c r="TG50" s="20"/>
      <c r="TH50" s="20"/>
      <c r="TI50" s="20"/>
      <c r="TJ50" s="20"/>
      <c r="TK50" s="20"/>
      <c r="TL50" s="20"/>
      <c r="TM50" s="20"/>
      <c r="TN50" s="20"/>
      <c r="TO50" s="20"/>
      <c r="TP50" s="20"/>
      <c r="TQ50" s="20"/>
      <c r="TR50" s="20"/>
      <c r="TS50" s="20"/>
      <c r="TT50" s="20"/>
      <c r="TU50" s="20"/>
      <c r="TV50" s="20"/>
      <c r="TW50" s="20"/>
      <c r="TX50" s="20"/>
      <c r="TY50" s="20"/>
      <c r="TZ50" s="20"/>
      <c r="UA50" s="20"/>
      <c r="UB50" s="20"/>
      <c r="UC50" s="20"/>
      <c r="UD50" s="20"/>
      <c r="UE50" s="20"/>
      <c r="UF50" s="20"/>
      <c r="UG50" s="20"/>
      <c r="UH50" s="20"/>
      <c r="UI50" s="20"/>
      <c r="UJ50" s="20"/>
      <c r="UK50" s="20"/>
      <c r="UL50" s="20"/>
      <c r="UM50" s="20"/>
      <c r="UN50" s="20"/>
      <c r="UO50" s="20"/>
      <c r="UP50" s="20"/>
      <c r="UQ50" s="20"/>
      <c r="UR50" s="20"/>
      <c r="US50" s="20"/>
      <c r="UT50" s="20"/>
      <c r="UU50" s="20"/>
      <c r="UV50" s="20"/>
      <c r="UW50" s="20"/>
      <c r="UX50" s="20"/>
      <c r="UY50" s="20"/>
      <c r="UZ50" s="20"/>
      <c r="VA50" s="20"/>
      <c r="VB50" s="20"/>
      <c r="VC50" s="20"/>
      <c r="VD50" s="20"/>
      <c r="VE50" s="20"/>
      <c r="VF50" s="20"/>
      <c r="VG50" s="20"/>
      <c r="VH50" s="20"/>
      <c r="VI50" s="20"/>
      <c r="VJ50" s="20"/>
      <c r="VK50" s="20"/>
      <c r="VL50" s="20"/>
      <c r="VM50" s="20"/>
      <c r="VN50" s="20"/>
      <c r="VO50" s="20"/>
      <c r="VP50" s="20"/>
      <c r="VQ50" s="20"/>
      <c r="VR50" s="20"/>
      <c r="VS50" s="20"/>
      <c r="VT50" s="20"/>
      <c r="VU50" s="20"/>
      <c r="VV50" s="20"/>
      <c r="VW50" s="20"/>
      <c r="VX50" s="20"/>
      <c r="VY50" s="20"/>
      <c r="VZ50" s="20"/>
      <c r="WA50" s="20"/>
      <c r="WB50" s="20"/>
      <c r="WC50" s="20"/>
      <c r="WD50" s="20"/>
      <c r="WE50" s="20"/>
      <c r="WF50" s="20"/>
      <c r="WG50" s="20"/>
      <c r="WH50" s="20"/>
      <c r="WI50" s="20"/>
      <c r="WJ50" s="20"/>
      <c r="WK50" s="20"/>
      <c r="WL50" s="20"/>
      <c r="WM50" s="20"/>
      <c r="WN50" s="20"/>
      <c r="WO50" s="20"/>
      <c r="WP50" s="20"/>
      <c r="WQ50" s="20"/>
      <c r="WR50" s="20"/>
      <c r="WS50" s="20"/>
      <c r="WT50" s="20"/>
      <c r="WU50" s="20"/>
      <c r="WV50" s="20"/>
      <c r="WW50" s="20"/>
      <c r="WX50" s="20"/>
      <c r="WY50" s="20"/>
      <c r="WZ50" s="20"/>
      <c r="XA50" s="20"/>
      <c r="XB50" s="20"/>
      <c r="XC50" s="20"/>
      <c r="XD50" s="20"/>
      <c r="XE50" s="20"/>
      <c r="XF50" s="20"/>
      <c r="XG50" s="20"/>
      <c r="XH50" s="20"/>
      <c r="XI50" s="20"/>
      <c r="XJ50" s="20"/>
      <c r="XK50" s="20"/>
      <c r="XL50" s="20"/>
      <c r="XM50" s="20"/>
      <c r="XN50" s="20"/>
      <c r="XO50" s="20"/>
      <c r="XP50" s="20"/>
      <c r="XQ50" s="20"/>
      <c r="XR50" s="20"/>
      <c r="XS50" s="20"/>
      <c r="XT50" s="20"/>
      <c r="XU50" s="20"/>
      <c r="XV50" s="20"/>
      <c r="XW50" s="20"/>
      <c r="XX50" s="20"/>
      <c r="XY50" s="20"/>
      <c r="XZ50" s="20"/>
      <c r="YA50" s="20"/>
      <c r="YB50" s="20"/>
      <c r="YC50" s="20"/>
      <c r="YD50" s="20"/>
      <c r="YE50" s="20"/>
      <c r="YF50" s="20"/>
      <c r="YG50" s="20"/>
      <c r="YH50" s="20"/>
      <c r="YI50" s="20"/>
      <c r="YJ50" s="20"/>
      <c r="YK50" s="20"/>
      <c r="YL50" s="20"/>
      <c r="YM50" s="20"/>
      <c r="YN50" s="20"/>
      <c r="YO50" s="20"/>
      <c r="YP50" s="20"/>
      <c r="YQ50" s="20"/>
      <c r="YR50" s="20"/>
      <c r="YS50" s="20"/>
      <c r="YT50" s="20"/>
      <c r="YU50" s="20"/>
      <c r="YV50" s="20"/>
      <c r="YW50" s="20"/>
      <c r="YX50" s="20"/>
      <c r="YY50" s="20"/>
      <c r="YZ50" s="20"/>
      <c r="ZA50" s="20"/>
      <c r="ZB50" s="20"/>
      <c r="ZC50" s="20"/>
      <c r="ZD50" s="20"/>
      <c r="ZE50" s="20"/>
      <c r="ZF50" s="20"/>
      <c r="ZG50" s="20"/>
      <c r="ZH50" s="20"/>
      <c r="ZI50" s="20"/>
      <c r="ZJ50" s="20"/>
      <c r="ZK50" s="20"/>
      <c r="ZL50" s="20"/>
      <c r="ZM50" s="20"/>
      <c r="ZN50" s="20"/>
      <c r="ZO50" s="20"/>
      <c r="ZP50" s="20"/>
      <c r="ZQ50" s="20"/>
      <c r="ZR50" s="20"/>
      <c r="ZS50" s="20"/>
      <c r="ZT50" s="20"/>
      <c r="ZU50" s="20"/>
      <c r="ZV50" s="20"/>
      <c r="ZW50" s="20"/>
      <c r="ZX50" s="20"/>
      <c r="ZY50" s="20"/>
      <c r="ZZ50" s="20"/>
      <c r="AAA50" s="20"/>
      <c r="AAB50" s="20"/>
      <c r="AAC50" s="20"/>
      <c r="AAD50" s="20"/>
      <c r="AAE50" s="20"/>
      <c r="AAF50" s="20"/>
      <c r="AAG50" s="20"/>
      <c r="AAH50" s="20"/>
      <c r="AAI50" s="20"/>
      <c r="AAJ50" s="20"/>
      <c r="AAK50" s="20"/>
      <c r="AAL50" s="20"/>
      <c r="AAM50" s="20"/>
      <c r="AAN50" s="20"/>
      <c r="AAO50" s="20"/>
      <c r="AAP50" s="20"/>
      <c r="AAQ50" s="20"/>
      <c r="AAR50" s="20"/>
      <c r="AAS50" s="20"/>
      <c r="AAT50" s="20"/>
      <c r="AAU50" s="20"/>
      <c r="AAV50" s="20"/>
      <c r="AAW50" s="20"/>
      <c r="AAX50" s="20"/>
      <c r="AAY50" s="20"/>
      <c r="AAZ50" s="20"/>
      <c r="ABA50" s="20"/>
      <c r="ABB50" s="20"/>
      <c r="ABC50" s="20"/>
      <c r="ABD50" s="20"/>
    </row>
    <row r="51" spans="1:732" ht="15" customHeight="1">
      <c r="A51" s="3">
        <v>79</v>
      </c>
      <c r="B51" s="4" t="s">
        <v>82</v>
      </c>
      <c r="C51" s="4" t="s">
        <v>5</v>
      </c>
      <c r="D51" s="8">
        <v>41293.427083333336</v>
      </c>
      <c r="E51" s="8">
        <v>41293.518750000003</v>
      </c>
      <c r="F51" s="8">
        <v>41293.524305555555</v>
      </c>
      <c r="G51" s="49">
        <f t="shared" si="0"/>
        <v>5.5555555518367328E-3</v>
      </c>
      <c r="H51" s="8">
        <v>41293.618055555555</v>
      </c>
      <c r="I51" s="8">
        <v>41293.620138888888</v>
      </c>
      <c r="J51" s="49">
        <f t="shared" si="4"/>
        <v>2.0833333328482695E-3</v>
      </c>
      <c r="K51" s="8">
        <v>41293.718055555553</v>
      </c>
      <c r="L51" s="8">
        <v>41293.73541666667</v>
      </c>
      <c r="M51" s="49">
        <f t="shared" si="5"/>
        <v>1.7361111116770189E-2</v>
      </c>
      <c r="N51" s="8">
        <v>41293.854166666664</v>
      </c>
      <c r="O51" s="8" t="s">
        <v>126</v>
      </c>
      <c r="P51" s="8"/>
      <c r="Q51" s="8" t="s">
        <v>126</v>
      </c>
      <c r="R51" s="8" t="s">
        <v>126</v>
      </c>
      <c r="S51" s="8"/>
      <c r="T51" s="8" t="s">
        <v>126</v>
      </c>
      <c r="U51" s="8" t="s">
        <v>126</v>
      </c>
      <c r="V51" s="8"/>
      <c r="W51" s="8" t="s">
        <v>126</v>
      </c>
      <c r="X51" s="8" t="s">
        <v>126</v>
      </c>
      <c r="Y51" s="8"/>
      <c r="Z51" s="26">
        <v>41293.854166666664</v>
      </c>
      <c r="AA51" s="27">
        <f>Z51-D51</f>
        <v>0.42708333332848269</v>
      </c>
      <c r="AB51" s="28">
        <v>32</v>
      </c>
      <c r="AC51" s="33" t="s">
        <v>126</v>
      </c>
      <c r="AD51" s="28"/>
    </row>
    <row r="52" spans="1:732" ht="15" customHeight="1">
      <c r="A52" s="3">
        <v>9</v>
      </c>
      <c r="B52" s="4" t="s">
        <v>13</v>
      </c>
      <c r="C52" s="4" t="s">
        <v>5</v>
      </c>
      <c r="D52" s="8">
        <v>41293.427083333336</v>
      </c>
      <c r="E52" s="8">
        <v>41293.525000000001</v>
      </c>
      <c r="F52" s="8">
        <v>41293.525000000001</v>
      </c>
      <c r="G52" s="49">
        <f t="shared" si="0"/>
        <v>0</v>
      </c>
      <c r="H52" s="8">
        <v>41293.614583333336</v>
      </c>
      <c r="I52" s="8">
        <v>41293.626388888886</v>
      </c>
      <c r="J52" s="49">
        <f t="shared" si="4"/>
        <v>1.1805555550381541E-2</v>
      </c>
      <c r="K52" s="8">
        <v>41293.726388888892</v>
      </c>
      <c r="L52" s="8">
        <v>41293.731944444444</v>
      </c>
      <c r="M52" s="49">
        <f t="shared" si="5"/>
        <v>5.5555555518367328E-3</v>
      </c>
      <c r="N52" s="8">
        <v>41293.863194444442</v>
      </c>
      <c r="O52" s="8" t="s">
        <v>126</v>
      </c>
      <c r="P52" s="8"/>
      <c r="Q52" s="8" t="s">
        <v>126</v>
      </c>
      <c r="R52" s="8" t="s">
        <v>126</v>
      </c>
      <c r="S52" s="8"/>
      <c r="T52" s="8" t="s">
        <v>126</v>
      </c>
      <c r="U52" s="8" t="s">
        <v>126</v>
      </c>
      <c r="V52" s="8"/>
      <c r="W52" s="8" t="s">
        <v>126</v>
      </c>
      <c r="X52" s="8" t="s">
        <v>126</v>
      </c>
      <c r="Y52" s="8"/>
      <c r="Z52" s="9">
        <f>N52</f>
        <v>41293.863194444442</v>
      </c>
      <c r="AA52" s="27">
        <f>Z52-D52</f>
        <v>0.43611111110658385</v>
      </c>
      <c r="AB52" s="28">
        <v>32</v>
      </c>
      <c r="AC52" s="33" t="s">
        <v>126</v>
      </c>
      <c r="AD52" s="28"/>
    </row>
    <row r="53" spans="1:732" ht="15" customHeight="1">
      <c r="A53" s="3">
        <v>31</v>
      </c>
      <c r="B53" s="4" t="s">
        <v>35</v>
      </c>
      <c r="C53" s="4" t="s">
        <v>5</v>
      </c>
      <c r="D53" s="8">
        <v>41293.427083333336</v>
      </c>
      <c r="E53" s="8">
        <v>41293.527777777781</v>
      </c>
      <c r="F53" s="8">
        <v>41293.532638888886</v>
      </c>
      <c r="G53" s="49">
        <f t="shared" si="0"/>
        <v>4.8611111051286571E-3</v>
      </c>
      <c r="H53" s="8">
        <v>41293.621527777781</v>
      </c>
      <c r="I53" s="8">
        <v>41293.636111111111</v>
      </c>
      <c r="J53" s="49">
        <f t="shared" si="4"/>
        <v>1.4583333329937886E-2</v>
      </c>
      <c r="K53" s="8">
        <v>41293.734722222223</v>
      </c>
      <c r="L53" s="8">
        <v>41293.739583333336</v>
      </c>
      <c r="M53" s="49">
        <f t="shared" si="5"/>
        <v>4.8611111124046147E-3</v>
      </c>
      <c r="N53" s="8">
        <v>41293.864583333336</v>
      </c>
      <c r="O53" s="8" t="s">
        <v>126</v>
      </c>
      <c r="P53" s="8"/>
      <c r="Q53" s="8" t="s">
        <v>126</v>
      </c>
      <c r="R53" s="8" t="s">
        <v>126</v>
      </c>
      <c r="S53" s="8"/>
      <c r="T53" s="8" t="s">
        <v>126</v>
      </c>
      <c r="U53" s="8" t="s">
        <v>126</v>
      </c>
      <c r="V53" s="8"/>
      <c r="W53" s="8" t="s">
        <v>126</v>
      </c>
      <c r="X53" s="8" t="s">
        <v>126</v>
      </c>
      <c r="Y53" s="8"/>
      <c r="Z53" s="9">
        <f>N53</f>
        <v>41293.864583333336</v>
      </c>
      <c r="AA53" s="27">
        <f>Z53-D53</f>
        <v>0.4375</v>
      </c>
      <c r="AB53" s="28">
        <v>32</v>
      </c>
      <c r="AC53" s="33" t="s">
        <v>126</v>
      </c>
      <c r="AD53" s="28"/>
    </row>
    <row r="54" spans="1:732" ht="15" customHeight="1">
      <c r="A54" s="3">
        <v>6</v>
      </c>
      <c r="B54" s="4" t="s">
        <v>10</v>
      </c>
      <c r="C54" s="4" t="s">
        <v>5</v>
      </c>
      <c r="D54" s="8">
        <v>41293.427083333336</v>
      </c>
      <c r="E54" s="8">
        <v>41293.527777777781</v>
      </c>
      <c r="F54" s="8">
        <v>41293.532638888886</v>
      </c>
      <c r="G54" s="49">
        <f t="shared" si="0"/>
        <v>4.8611111051286571E-3</v>
      </c>
      <c r="H54" s="8">
        <v>41293.621527777781</v>
      </c>
      <c r="I54" s="8">
        <v>41293.636111111111</v>
      </c>
      <c r="J54" s="49">
        <f t="shared" si="4"/>
        <v>1.4583333329937886E-2</v>
      </c>
      <c r="K54" s="8">
        <v>41293.734722222223</v>
      </c>
      <c r="L54" s="8">
        <v>41293.739583333336</v>
      </c>
      <c r="M54" s="49">
        <f t="shared" si="5"/>
        <v>4.8611111124046147E-3</v>
      </c>
      <c r="N54" s="8">
        <v>41293.864583333336</v>
      </c>
      <c r="O54" s="8" t="s">
        <v>126</v>
      </c>
      <c r="P54" s="8"/>
      <c r="Q54" s="8" t="s">
        <v>126</v>
      </c>
      <c r="R54" s="8" t="s">
        <v>126</v>
      </c>
      <c r="S54" s="8"/>
      <c r="T54" s="8" t="s">
        <v>126</v>
      </c>
      <c r="U54" s="8" t="s">
        <v>126</v>
      </c>
      <c r="V54" s="8"/>
      <c r="W54" s="8" t="s">
        <v>126</v>
      </c>
      <c r="X54" s="8" t="s">
        <v>126</v>
      </c>
      <c r="Y54" s="8"/>
      <c r="Z54" s="9">
        <f>N54</f>
        <v>41293.864583333336</v>
      </c>
      <c r="AA54" s="27">
        <f>Z54-D54</f>
        <v>0.4375</v>
      </c>
      <c r="AB54" s="28">
        <v>32</v>
      </c>
      <c r="AC54" s="33" t="s">
        <v>126</v>
      </c>
      <c r="AD54" s="28"/>
    </row>
    <row r="55" spans="1:732" s="15" customFormat="1" ht="15" customHeight="1">
      <c r="A55" s="3">
        <v>22</v>
      </c>
      <c r="B55" s="4" t="s">
        <v>26</v>
      </c>
      <c r="C55" s="4" t="s">
        <v>5</v>
      </c>
      <c r="D55" s="8">
        <v>41293.427083333336</v>
      </c>
      <c r="E55" s="8">
        <v>41293.515972222223</v>
      </c>
      <c r="F55" s="8">
        <v>41293.515972222223</v>
      </c>
      <c r="G55" s="49">
        <f t="shared" si="0"/>
        <v>0</v>
      </c>
      <c r="H55" s="8">
        <v>41293.618055555555</v>
      </c>
      <c r="I55" s="8">
        <v>41293.630555555559</v>
      </c>
      <c r="J55" s="49">
        <f t="shared" si="4"/>
        <v>1.2500000004365575E-2</v>
      </c>
      <c r="K55" s="8">
        <v>41293.726388888892</v>
      </c>
      <c r="L55" s="8">
        <v>41293.744444444441</v>
      </c>
      <c r="M55" s="49">
        <f t="shared" si="5"/>
        <v>1.805555554892635E-2</v>
      </c>
      <c r="N55" s="8">
        <v>41293.868055555555</v>
      </c>
      <c r="O55" s="8" t="s">
        <v>126</v>
      </c>
      <c r="P55" s="8"/>
      <c r="Q55" s="8" t="s">
        <v>126</v>
      </c>
      <c r="R55" s="8" t="s">
        <v>126</v>
      </c>
      <c r="S55" s="8"/>
      <c r="T55" s="8" t="s">
        <v>126</v>
      </c>
      <c r="U55" s="8" t="s">
        <v>126</v>
      </c>
      <c r="V55" s="8"/>
      <c r="W55" s="8" t="s">
        <v>126</v>
      </c>
      <c r="X55" s="8" t="s">
        <v>126</v>
      </c>
      <c r="Y55" s="8"/>
      <c r="Z55" s="9">
        <f>N55</f>
        <v>41293.868055555555</v>
      </c>
      <c r="AA55" s="27">
        <f>Z55-D55</f>
        <v>0.44097222221898846</v>
      </c>
      <c r="AB55" s="28">
        <v>32</v>
      </c>
      <c r="AC55" s="33" t="s">
        <v>126</v>
      </c>
      <c r="AD55" s="28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  <c r="SL55" s="20"/>
      <c r="SM55" s="20"/>
      <c r="SN55" s="20"/>
      <c r="SO55" s="20"/>
      <c r="SP55" s="20"/>
      <c r="SQ55" s="20"/>
      <c r="SR55" s="20"/>
      <c r="SS55" s="20"/>
      <c r="ST55" s="20"/>
      <c r="SU55" s="20"/>
      <c r="SV55" s="20"/>
      <c r="SW55" s="20"/>
      <c r="SX55" s="20"/>
      <c r="SY55" s="20"/>
      <c r="SZ55" s="20"/>
      <c r="TA55" s="20"/>
      <c r="TB55" s="20"/>
      <c r="TC55" s="20"/>
      <c r="TD55" s="20"/>
      <c r="TE55" s="20"/>
      <c r="TF55" s="20"/>
      <c r="TG55" s="20"/>
      <c r="TH55" s="20"/>
      <c r="TI55" s="20"/>
      <c r="TJ55" s="20"/>
      <c r="TK55" s="20"/>
      <c r="TL55" s="20"/>
      <c r="TM55" s="20"/>
      <c r="TN55" s="20"/>
      <c r="TO55" s="20"/>
      <c r="TP55" s="20"/>
      <c r="TQ55" s="20"/>
      <c r="TR55" s="20"/>
      <c r="TS55" s="20"/>
      <c r="TT55" s="20"/>
      <c r="TU55" s="20"/>
      <c r="TV55" s="20"/>
      <c r="TW55" s="20"/>
      <c r="TX55" s="20"/>
      <c r="TY55" s="20"/>
      <c r="TZ55" s="20"/>
      <c r="UA55" s="20"/>
      <c r="UB55" s="20"/>
      <c r="UC55" s="20"/>
      <c r="UD55" s="20"/>
      <c r="UE55" s="20"/>
      <c r="UF55" s="20"/>
      <c r="UG55" s="20"/>
      <c r="UH55" s="20"/>
      <c r="UI55" s="20"/>
      <c r="UJ55" s="20"/>
      <c r="UK55" s="20"/>
      <c r="UL55" s="20"/>
      <c r="UM55" s="20"/>
      <c r="UN55" s="20"/>
      <c r="UO55" s="20"/>
      <c r="UP55" s="20"/>
      <c r="UQ55" s="20"/>
      <c r="UR55" s="20"/>
      <c r="US55" s="20"/>
      <c r="UT55" s="20"/>
      <c r="UU55" s="20"/>
      <c r="UV55" s="20"/>
      <c r="UW55" s="20"/>
      <c r="UX55" s="20"/>
      <c r="UY55" s="20"/>
      <c r="UZ55" s="20"/>
      <c r="VA55" s="20"/>
      <c r="VB55" s="20"/>
      <c r="VC55" s="20"/>
      <c r="VD55" s="20"/>
      <c r="VE55" s="20"/>
      <c r="VF55" s="20"/>
      <c r="VG55" s="20"/>
      <c r="VH55" s="20"/>
      <c r="VI55" s="20"/>
      <c r="VJ55" s="20"/>
      <c r="VK55" s="20"/>
      <c r="VL55" s="20"/>
      <c r="VM55" s="20"/>
      <c r="VN55" s="20"/>
      <c r="VO55" s="20"/>
      <c r="VP55" s="20"/>
      <c r="VQ55" s="20"/>
      <c r="VR55" s="20"/>
      <c r="VS55" s="20"/>
      <c r="VT55" s="20"/>
      <c r="VU55" s="20"/>
      <c r="VV55" s="20"/>
      <c r="VW55" s="20"/>
      <c r="VX55" s="20"/>
      <c r="VY55" s="20"/>
      <c r="VZ55" s="20"/>
      <c r="WA55" s="20"/>
      <c r="WB55" s="20"/>
      <c r="WC55" s="20"/>
      <c r="WD55" s="20"/>
      <c r="WE55" s="20"/>
      <c r="WF55" s="20"/>
      <c r="WG55" s="20"/>
      <c r="WH55" s="20"/>
      <c r="WI55" s="20"/>
      <c r="WJ55" s="20"/>
      <c r="WK55" s="20"/>
      <c r="WL55" s="20"/>
      <c r="WM55" s="20"/>
      <c r="WN55" s="20"/>
      <c r="WO55" s="20"/>
      <c r="WP55" s="20"/>
      <c r="WQ55" s="20"/>
      <c r="WR55" s="20"/>
      <c r="WS55" s="20"/>
      <c r="WT55" s="20"/>
      <c r="WU55" s="20"/>
      <c r="WV55" s="20"/>
      <c r="WW55" s="20"/>
      <c r="WX55" s="20"/>
      <c r="WY55" s="20"/>
      <c r="WZ55" s="20"/>
      <c r="XA55" s="20"/>
      <c r="XB55" s="20"/>
      <c r="XC55" s="20"/>
      <c r="XD55" s="20"/>
      <c r="XE55" s="20"/>
      <c r="XF55" s="20"/>
      <c r="XG55" s="20"/>
      <c r="XH55" s="20"/>
      <c r="XI55" s="20"/>
      <c r="XJ55" s="20"/>
      <c r="XK55" s="20"/>
      <c r="XL55" s="20"/>
      <c r="XM55" s="20"/>
      <c r="XN55" s="20"/>
      <c r="XO55" s="20"/>
      <c r="XP55" s="20"/>
      <c r="XQ55" s="20"/>
      <c r="XR55" s="20"/>
      <c r="XS55" s="20"/>
      <c r="XT55" s="20"/>
      <c r="XU55" s="20"/>
      <c r="XV55" s="20"/>
      <c r="XW55" s="20"/>
      <c r="XX55" s="20"/>
      <c r="XY55" s="20"/>
      <c r="XZ55" s="20"/>
      <c r="YA55" s="20"/>
      <c r="YB55" s="20"/>
      <c r="YC55" s="20"/>
      <c r="YD55" s="20"/>
      <c r="YE55" s="20"/>
      <c r="YF55" s="20"/>
      <c r="YG55" s="20"/>
      <c r="YH55" s="20"/>
      <c r="YI55" s="20"/>
      <c r="YJ55" s="20"/>
      <c r="YK55" s="20"/>
      <c r="YL55" s="20"/>
      <c r="YM55" s="20"/>
      <c r="YN55" s="20"/>
      <c r="YO55" s="20"/>
      <c r="YP55" s="20"/>
      <c r="YQ55" s="20"/>
      <c r="YR55" s="20"/>
      <c r="YS55" s="20"/>
      <c r="YT55" s="20"/>
      <c r="YU55" s="20"/>
      <c r="YV55" s="20"/>
      <c r="YW55" s="20"/>
      <c r="YX55" s="20"/>
      <c r="YY55" s="20"/>
      <c r="YZ55" s="20"/>
      <c r="ZA55" s="20"/>
      <c r="ZB55" s="20"/>
      <c r="ZC55" s="20"/>
      <c r="ZD55" s="20"/>
      <c r="ZE55" s="20"/>
      <c r="ZF55" s="20"/>
      <c r="ZG55" s="20"/>
      <c r="ZH55" s="20"/>
      <c r="ZI55" s="20"/>
      <c r="ZJ55" s="20"/>
      <c r="ZK55" s="20"/>
      <c r="ZL55" s="20"/>
      <c r="ZM55" s="20"/>
      <c r="ZN55" s="20"/>
      <c r="ZO55" s="20"/>
      <c r="ZP55" s="20"/>
      <c r="ZQ55" s="20"/>
      <c r="ZR55" s="20"/>
      <c r="ZS55" s="20"/>
      <c r="ZT55" s="20"/>
      <c r="ZU55" s="20"/>
      <c r="ZV55" s="20"/>
      <c r="ZW55" s="20"/>
      <c r="ZX55" s="20"/>
      <c r="ZY55" s="20"/>
      <c r="ZZ55" s="20"/>
      <c r="AAA55" s="20"/>
      <c r="AAB55" s="20"/>
      <c r="AAC55" s="20"/>
      <c r="AAD55" s="20"/>
      <c r="AAE55" s="20"/>
      <c r="AAF55" s="20"/>
      <c r="AAG55" s="20"/>
      <c r="AAH55" s="20"/>
      <c r="AAI55" s="20"/>
      <c r="AAJ55" s="20"/>
      <c r="AAK55" s="20"/>
      <c r="AAL55" s="20"/>
      <c r="AAM55" s="20"/>
      <c r="AAN55" s="20"/>
      <c r="AAO55" s="20"/>
      <c r="AAP55" s="20"/>
      <c r="AAQ55" s="20"/>
      <c r="AAR55" s="20"/>
      <c r="AAS55" s="20"/>
      <c r="AAT55" s="20"/>
      <c r="AAU55" s="20"/>
      <c r="AAV55" s="20"/>
      <c r="AAW55" s="20"/>
      <c r="AAX55" s="20"/>
      <c r="AAY55" s="20"/>
      <c r="AAZ55" s="20"/>
      <c r="ABA55" s="20"/>
      <c r="ABB55" s="20"/>
      <c r="ABC55" s="20"/>
      <c r="ABD55" s="20"/>
    </row>
    <row r="56" spans="1:732" ht="15" customHeight="1">
      <c r="A56" s="3">
        <v>60</v>
      </c>
      <c r="B56" s="4" t="s">
        <v>63</v>
      </c>
      <c r="C56" s="4" t="s">
        <v>5</v>
      </c>
      <c r="D56" s="8">
        <v>41293.427083333336</v>
      </c>
      <c r="E56" s="8">
        <v>41293.531944444447</v>
      </c>
      <c r="F56" s="8">
        <v>41293.531944444447</v>
      </c>
      <c r="G56" s="49">
        <f t="shared" si="0"/>
        <v>0</v>
      </c>
      <c r="H56" s="8">
        <v>41293.628472222219</v>
      </c>
      <c r="I56" s="8">
        <v>41293.64166666667</v>
      </c>
      <c r="J56" s="49">
        <f t="shared" si="4"/>
        <v>1.319444445107365E-2</v>
      </c>
      <c r="K56" s="8">
        <v>41293.745138888888</v>
      </c>
      <c r="L56" s="8">
        <v>41293.756944444445</v>
      </c>
      <c r="M56" s="49">
        <f t="shared" si="5"/>
        <v>1.1805555557657499E-2</v>
      </c>
      <c r="N56" s="8">
        <v>41293.88958333333</v>
      </c>
      <c r="O56" s="8" t="s">
        <v>126</v>
      </c>
      <c r="P56" s="8"/>
      <c r="Q56" s="8" t="s">
        <v>126</v>
      </c>
      <c r="R56" s="8" t="s">
        <v>126</v>
      </c>
      <c r="S56" s="8"/>
      <c r="T56" s="8" t="s">
        <v>126</v>
      </c>
      <c r="U56" s="8" t="s">
        <v>126</v>
      </c>
      <c r="V56" s="8"/>
      <c r="W56" s="8" t="s">
        <v>126</v>
      </c>
      <c r="X56" s="8" t="s">
        <v>126</v>
      </c>
      <c r="Y56" s="8"/>
      <c r="Z56" s="9">
        <f>N56</f>
        <v>41293.88958333333</v>
      </c>
      <c r="AA56" s="27">
        <f>Z56-D56</f>
        <v>0.46249999999417923</v>
      </c>
      <c r="AB56" s="28">
        <v>32</v>
      </c>
      <c r="AC56" s="33" t="s">
        <v>126</v>
      </c>
      <c r="AD56" s="28"/>
    </row>
    <row r="57" spans="1:732" s="15" customFormat="1" ht="15" customHeight="1">
      <c r="A57" s="3">
        <v>44</v>
      </c>
      <c r="B57" s="4" t="s">
        <v>48</v>
      </c>
      <c r="C57" s="4" t="s">
        <v>5</v>
      </c>
      <c r="D57" s="8">
        <v>41293.427083333336</v>
      </c>
      <c r="E57" s="8">
        <v>41293.525000000001</v>
      </c>
      <c r="F57" s="8">
        <v>41293.526388888888</v>
      </c>
      <c r="G57" s="49">
        <f t="shared" si="0"/>
        <v>1.3888888861401938E-3</v>
      </c>
      <c r="H57" s="8">
        <v>41293.618750000001</v>
      </c>
      <c r="I57" s="8">
        <v>41293.622916666667</v>
      </c>
      <c r="J57" s="49">
        <f t="shared" si="4"/>
        <v>4.166666665696539E-3</v>
      </c>
      <c r="K57" s="8">
        <v>41293.731249999997</v>
      </c>
      <c r="L57" s="8">
        <v>41293.739583333336</v>
      </c>
      <c r="M57" s="49">
        <f t="shared" si="5"/>
        <v>8.3333333386690356E-3</v>
      </c>
      <c r="N57" s="8">
        <v>41293.89166666667</v>
      </c>
      <c r="O57" s="8" t="s">
        <v>126</v>
      </c>
      <c r="P57" s="8"/>
      <c r="Q57" s="8" t="s">
        <v>126</v>
      </c>
      <c r="R57" s="8" t="s">
        <v>126</v>
      </c>
      <c r="S57" s="8"/>
      <c r="T57" s="8" t="s">
        <v>126</v>
      </c>
      <c r="U57" s="8" t="s">
        <v>126</v>
      </c>
      <c r="V57" s="8"/>
      <c r="W57" s="8" t="s">
        <v>126</v>
      </c>
      <c r="X57" s="8" t="s">
        <v>126</v>
      </c>
      <c r="Y57" s="8"/>
      <c r="Z57" s="9">
        <f>N57</f>
        <v>41293.89166666667</v>
      </c>
      <c r="AA57" s="27">
        <f>Z57-D57</f>
        <v>0.46458333333430346</v>
      </c>
      <c r="AB57" s="28">
        <v>32</v>
      </c>
      <c r="AC57" s="33" t="s">
        <v>126</v>
      </c>
      <c r="AD57" s="28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  <c r="SL57" s="20"/>
      <c r="SM57" s="20"/>
      <c r="SN57" s="20"/>
      <c r="SO57" s="20"/>
      <c r="SP57" s="20"/>
      <c r="SQ57" s="20"/>
      <c r="SR57" s="20"/>
      <c r="SS57" s="20"/>
      <c r="ST57" s="20"/>
      <c r="SU57" s="20"/>
      <c r="SV57" s="20"/>
      <c r="SW57" s="20"/>
      <c r="SX57" s="20"/>
      <c r="SY57" s="20"/>
      <c r="SZ57" s="20"/>
      <c r="TA57" s="20"/>
      <c r="TB57" s="20"/>
      <c r="TC57" s="20"/>
      <c r="TD57" s="20"/>
      <c r="TE57" s="20"/>
      <c r="TF57" s="20"/>
      <c r="TG57" s="20"/>
      <c r="TH57" s="20"/>
      <c r="TI57" s="20"/>
      <c r="TJ57" s="20"/>
      <c r="TK57" s="20"/>
      <c r="TL57" s="20"/>
      <c r="TM57" s="20"/>
      <c r="TN57" s="20"/>
      <c r="TO57" s="20"/>
      <c r="TP57" s="20"/>
      <c r="TQ57" s="20"/>
      <c r="TR57" s="20"/>
      <c r="TS57" s="20"/>
      <c r="TT57" s="20"/>
      <c r="TU57" s="20"/>
      <c r="TV57" s="20"/>
      <c r="TW57" s="20"/>
      <c r="TX57" s="20"/>
      <c r="TY57" s="20"/>
      <c r="TZ57" s="20"/>
      <c r="UA57" s="20"/>
      <c r="UB57" s="20"/>
      <c r="UC57" s="20"/>
      <c r="UD57" s="20"/>
      <c r="UE57" s="20"/>
      <c r="UF57" s="20"/>
      <c r="UG57" s="20"/>
      <c r="UH57" s="20"/>
      <c r="UI57" s="20"/>
      <c r="UJ57" s="20"/>
      <c r="UK57" s="20"/>
      <c r="UL57" s="20"/>
      <c r="UM57" s="20"/>
      <c r="UN57" s="20"/>
      <c r="UO57" s="20"/>
      <c r="UP57" s="20"/>
      <c r="UQ57" s="20"/>
      <c r="UR57" s="20"/>
      <c r="US57" s="20"/>
      <c r="UT57" s="20"/>
      <c r="UU57" s="20"/>
      <c r="UV57" s="20"/>
      <c r="UW57" s="20"/>
      <c r="UX57" s="20"/>
      <c r="UY57" s="20"/>
      <c r="UZ57" s="20"/>
      <c r="VA57" s="20"/>
      <c r="VB57" s="20"/>
      <c r="VC57" s="20"/>
      <c r="VD57" s="20"/>
      <c r="VE57" s="20"/>
      <c r="VF57" s="20"/>
      <c r="VG57" s="20"/>
      <c r="VH57" s="20"/>
      <c r="VI57" s="20"/>
      <c r="VJ57" s="20"/>
      <c r="VK57" s="20"/>
      <c r="VL57" s="20"/>
      <c r="VM57" s="20"/>
      <c r="VN57" s="20"/>
      <c r="VO57" s="20"/>
      <c r="VP57" s="20"/>
      <c r="VQ57" s="20"/>
      <c r="VR57" s="20"/>
      <c r="VS57" s="20"/>
      <c r="VT57" s="20"/>
      <c r="VU57" s="20"/>
      <c r="VV57" s="20"/>
      <c r="VW57" s="20"/>
      <c r="VX57" s="20"/>
      <c r="VY57" s="20"/>
      <c r="VZ57" s="20"/>
      <c r="WA57" s="20"/>
      <c r="WB57" s="20"/>
      <c r="WC57" s="20"/>
      <c r="WD57" s="20"/>
      <c r="WE57" s="20"/>
      <c r="WF57" s="20"/>
      <c r="WG57" s="20"/>
      <c r="WH57" s="20"/>
      <c r="WI57" s="20"/>
      <c r="WJ57" s="20"/>
      <c r="WK57" s="20"/>
      <c r="WL57" s="20"/>
      <c r="WM57" s="20"/>
      <c r="WN57" s="20"/>
      <c r="WO57" s="20"/>
      <c r="WP57" s="20"/>
      <c r="WQ57" s="20"/>
      <c r="WR57" s="20"/>
      <c r="WS57" s="20"/>
      <c r="WT57" s="20"/>
      <c r="WU57" s="20"/>
      <c r="WV57" s="20"/>
      <c r="WW57" s="20"/>
      <c r="WX57" s="20"/>
      <c r="WY57" s="20"/>
      <c r="WZ57" s="20"/>
      <c r="XA57" s="20"/>
      <c r="XB57" s="20"/>
      <c r="XC57" s="20"/>
      <c r="XD57" s="20"/>
      <c r="XE57" s="20"/>
      <c r="XF57" s="20"/>
      <c r="XG57" s="20"/>
      <c r="XH57" s="20"/>
      <c r="XI57" s="20"/>
      <c r="XJ57" s="20"/>
      <c r="XK57" s="20"/>
      <c r="XL57" s="20"/>
      <c r="XM57" s="20"/>
      <c r="XN57" s="20"/>
      <c r="XO57" s="20"/>
      <c r="XP57" s="20"/>
      <c r="XQ57" s="20"/>
      <c r="XR57" s="20"/>
      <c r="XS57" s="20"/>
      <c r="XT57" s="20"/>
      <c r="XU57" s="20"/>
      <c r="XV57" s="20"/>
      <c r="XW57" s="20"/>
      <c r="XX57" s="20"/>
      <c r="XY57" s="20"/>
      <c r="XZ57" s="20"/>
      <c r="YA57" s="20"/>
      <c r="YB57" s="20"/>
      <c r="YC57" s="20"/>
      <c r="YD57" s="20"/>
      <c r="YE57" s="20"/>
      <c r="YF57" s="20"/>
      <c r="YG57" s="20"/>
      <c r="YH57" s="20"/>
      <c r="YI57" s="20"/>
      <c r="YJ57" s="20"/>
      <c r="YK57" s="20"/>
      <c r="YL57" s="20"/>
      <c r="YM57" s="20"/>
      <c r="YN57" s="20"/>
      <c r="YO57" s="20"/>
      <c r="YP57" s="20"/>
      <c r="YQ57" s="20"/>
      <c r="YR57" s="20"/>
      <c r="YS57" s="20"/>
      <c r="YT57" s="20"/>
      <c r="YU57" s="20"/>
      <c r="YV57" s="20"/>
      <c r="YW57" s="20"/>
      <c r="YX57" s="20"/>
      <c r="YY57" s="20"/>
      <c r="YZ57" s="20"/>
      <c r="ZA57" s="20"/>
      <c r="ZB57" s="20"/>
      <c r="ZC57" s="20"/>
      <c r="ZD57" s="20"/>
      <c r="ZE57" s="20"/>
      <c r="ZF57" s="20"/>
      <c r="ZG57" s="20"/>
      <c r="ZH57" s="20"/>
      <c r="ZI57" s="20"/>
      <c r="ZJ57" s="20"/>
      <c r="ZK57" s="20"/>
      <c r="ZL57" s="20"/>
      <c r="ZM57" s="20"/>
      <c r="ZN57" s="20"/>
      <c r="ZO57" s="20"/>
      <c r="ZP57" s="20"/>
      <c r="ZQ57" s="20"/>
      <c r="ZR57" s="20"/>
      <c r="ZS57" s="20"/>
      <c r="ZT57" s="20"/>
      <c r="ZU57" s="20"/>
      <c r="ZV57" s="20"/>
      <c r="ZW57" s="20"/>
      <c r="ZX57" s="20"/>
      <c r="ZY57" s="20"/>
      <c r="ZZ57" s="20"/>
      <c r="AAA57" s="20"/>
      <c r="AAB57" s="20"/>
      <c r="AAC57" s="20"/>
      <c r="AAD57" s="20"/>
      <c r="AAE57" s="20"/>
      <c r="AAF57" s="20"/>
      <c r="AAG57" s="20"/>
      <c r="AAH57" s="20"/>
      <c r="AAI57" s="20"/>
      <c r="AAJ57" s="20"/>
      <c r="AAK57" s="20"/>
      <c r="AAL57" s="20"/>
      <c r="AAM57" s="20"/>
      <c r="AAN57" s="20"/>
      <c r="AAO57" s="20"/>
      <c r="AAP57" s="20"/>
      <c r="AAQ57" s="20"/>
      <c r="AAR57" s="20"/>
      <c r="AAS57" s="20"/>
      <c r="AAT57" s="20"/>
      <c r="AAU57" s="20"/>
      <c r="AAV57" s="20"/>
      <c r="AAW57" s="20"/>
      <c r="AAX57" s="20"/>
      <c r="AAY57" s="20"/>
      <c r="AAZ57" s="20"/>
      <c r="ABA57" s="20"/>
      <c r="ABB57" s="20"/>
      <c r="ABC57" s="20"/>
      <c r="ABD57" s="20"/>
    </row>
    <row r="58" spans="1:732" ht="15" customHeight="1">
      <c r="A58" s="3">
        <v>12</v>
      </c>
      <c r="B58" s="4" t="s">
        <v>16</v>
      </c>
      <c r="C58" s="4" t="s">
        <v>5</v>
      </c>
      <c r="D58" s="8">
        <v>41293.427083333336</v>
      </c>
      <c r="E58" s="8">
        <v>41293.529861111114</v>
      </c>
      <c r="F58" s="8">
        <v>41293.532638888886</v>
      </c>
      <c r="G58" s="49">
        <f t="shared" si="0"/>
        <v>2.7777777722803876E-3</v>
      </c>
      <c r="H58" s="8">
        <v>41293.625694444447</v>
      </c>
      <c r="I58" s="8">
        <v>41293.632638888892</v>
      </c>
      <c r="J58" s="49">
        <f t="shared" si="4"/>
        <v>6.9444444452528842E-3</v>
      </c>
      <c r="K58" s="8">
        <v>41293.73541666667</v>
      </c>
      <c r="L58" s="8">
        <v>41293.75277777778</v>
      </c>
      <c r="M58" s="49">
        <f t="shared" si="5"/>
        <v>1.7361111109494232E-2</v>
      </c>
      <c r="N58" s="8">
        <v>41293.895138888889</v>
      </c>
      <c r="O58" s="8" t="s">
        <v>126</v>
      </c>
      <c r="P58" s="8"/>
      <c r="Q58" s="8" t="s">
        <v>126</v>
      </c>
      <c r="R58" s="8" t="s">
        <v>126</v>
      </c>
      <c r="S58" s="8"/>
      <c r="T58" s="8" t="s">
        <v>126</v>
      </c>
      <c r="U58" s="8" t="s">
        <v>126</v>
      </c>
      <c r="V58" s="8"/>
      <c r="W58" s="8" t="s">
        <v>126</v>
      </c>
      <c r="X58" s="8" t="s">
        <v>126</v>
      </c>
      <c r="Y58" s="8"/>
      <c r="Z58" s="9">
        <f>N58</f>
        <v>41293.895138888889</v>
      </c>
      <c r="AA58" s="27">
        <f>Z58-D58</f>
        <v>0.46805555555329192</v>
      </c>
      <c r="AB58" s="28">
        <v>32</v>
      </c>
      <c r="AC58" s="33" t="s">
        <v>126</v>
      </c>
      <c r="AD58" s="28"/>
    </row>
    <row r="59" spans="1:732" s="15" customFormat="1" ht="15" customHeight="1">
      <c r="A59" s="3">
        <v>42</v>
      </c>
      <c r="B59" s="4" t="s">
        <v>46</v>
      </c>
      <c r="C59" s="4" t="s">
        <v>5</v>
      </c>
      <c r="D59" s="8">
        <v>41293.427083333336</v>
      </c>
      <c r="E59" s="8">
        <v>41293.538194444445</v>
      </c>
      <c r="F59" s="8">
        <v>41293.543055555558</v>
      </c>
      <c r="G59" s="49">
        <f t="shared" si="0"/>
        <v>4.8611111124046147E-3</v>
      </c>
      <c r="H59" s="8">
        <v>41293.636111111111</v>
      </c>
      <c r="I59" s="8">
        <v>41293.649305555555</v>
      </c>
      <c r="J59" s="49">
        <f t="shared" si="4"/>
        <v>1.3194444443797693E-2</v>
      </c>
      <c r="K59" s="8">
        <v>41293.753472222219</v>
      </c>
      <c r="L59" s="8">
        <v>41293.763194444444</v>
      </c>
      <c r="M59" s="49">
        <f t="shared" si="5"/>
        <v>9.7222222248092294E-3</v>
      </c>
      <c r="N59" s="8">
        <v>41293.90625</v>
      </c>
      <c r="O59" s="8" t="s">
        <v>126</v>
      </c>
      <c r="P59" s="8"/>
      <c r="Q59" s="8" t="s">
        <v>126</v>
      </c>
      <c r="R59" s="8" t="s">
        <v>126</v>
      </c>
      <c r="S59" s="8"/>
      <c r="T59" s="8" t="s">
        <v>126</v>
      </c>
      <c r="U59" s="8" t="s">
        <v>126</v>
      </c>
      <c r="V59" s="8"/>
      <c r="W59" s="8" t="s">
        <v>126</v>
      </c>
      <c r="X59" s="8" t="s">
        <v>126</v>
      </c>
      <c r="Y59" s="8"/>
      <c r="Z59" s="9">
        <f>N59</f>
        <v>41293.90625</v>
      </c>
      <c r="AA59" s="27">
        <f>Z59-D59</f>
        <v>0.47916666666424135</v>
      </c>
      <c r="AB59" s="28">
        <v>32</v>
      </c>
      <c r="AC59" s="33" t="s">
        <v>126</v>
      </c>
      <c r="AD59" s="28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/>
      <c r="TH59" s="20"/>
      <c r="TI59" s="20"/>
      <c r="TJ59" s="20"/>
      <c r="TK59" s="20"/>
      <c r="TL59" s="20"/>
      <c r="TM59" s="20"/>
      <c r="TN59" s="20"/>
      <c r="TO59" s="20"/>
      <c r="TP59" s="20"/>
      <c r="TQ59" s="20"/>
      <c r="TR59" s="20"/>
      <c r="TS59" s="20"/>
      <c r="TT59" s="20"/>
      <c r="TU59" s="20"/>
      <c r="TV59" s="20"/>
      <c r="TW59" s="20"/>
      <c r="TX59" s="20"/>
      <c r="TY59" s="20"/>
      <c r="TZ59" s="20"/>
      <c r="UA59" s="20"/>
      <c r="UB59" s="20"/>
      <c r="UC59" s="20"/>
      <c r="UD59" s="20"/>
      <c r="UE59" s="20"/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/>
      <c r="VF59" s="20"/>
      <c r="VG59" s="20"/>
      <c r="VH59" s="20"/>
      <c r="VI59" s="20"/>
      <c r="VJ59" s="20"/>
      <c r="VK59" s="20"/>
      <c r="VL59" s="20"/>
      <c r="VM59" s="20"/>
      <c r="VN59" s="20"/>
      <c r="VO59" s="20"/>
      <c r="VP59" s="20"/>
      <c r="VQ59" s="20"/>
      <c r="VR59" s="20"/>
      <c r="VS59" s="20"/>
      <c r="VT59" s="20"/>
      <c r="VU59" s="20"/>
      <c r="VV59" s="20"/>
      <c r="VW59" s="20"/>
      <c r="VX59" s="20"/>
      <c r="VY59" s="20"/>
      <c r="VZ59" s="20"/>
      <c r="WA59" s="20"/>
      <c r="WB59" s="20"/>
      <c r="WC59" s="20"/>
      <c r="WD59" s="20"/>
      <c r="WE59" s="20"/>
      <c r="WF59" s="20"/>
      <c r="WG59" s="20"/>
      <c r="WH59" s="20"/>
      <c r="WI59" s="20"/>
      <c r="WJ59" s="20"/>
      <c r="WK59" s="20"/>
      <c r="WL59" s="20"/>
      <c r="WM59" s="20"/>
      <c r="WN59" s="20"/>
      <c r="WO59" s="20"/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0"/>
      <c r="XQ59" s="20"/>
      <c r="XR59" s="20"/>
      <c r="XS59" s="20"/>
      <c r="XT59" s="20"/>
      <c r="XU59" s="20"/>
      <c r="XV59" s="20"/>
      <c r="XW59" s="20"/>
      <c r="XX59" s="20"/>
      <c r="XY59" s="20"/>
      <c r="XZ59" s="20"/>
      <c r="YA59" s="20"/>
      <c r="YB59" s="20"/>
      <c r="YC59" s="20"/>
      <c r="YD59" s="20"/>
      <c r="YE59" s="20"/>
      <c r="YF59" s="20"/>
      <c r="YG59" s="20"/>
      <c r="YH59" s="20"/>
      <c r="YI59" s="20"/>
      <c r="YJ59" s="20"/>
      <c r="YK59" s="20"/>
      <c r="YL59" s="20"/>
      <c r="YM59" s="20"/>
      <c r="YN59" s="20"/>
      <c r="YO59" s="20"/>
      <c r="YP59" s="20"/>
      <c r="YQ59" s="20"/>
      <c r="YR59" s="20"/>
      <c r="YS59" s="20"/>
      <c r="YT59" s="20"/>
      <c r="YU59" s="20"/>
      <c r="YV59" s="20"/>
      <c r="YW59" s="20"/>
      <c r="YX59" s="20"/>
      <c r="YY59" s="20"/>
      <c r="YZ59" s="20"/>
      <c r="ZA59" s="20"/>
      <c r="ZB59" s="20"/>
      <c r="ZC59" s="20"/>
      <c r="ZD59" s="20"/>
      <c r="ZE59" s="20"/>
      <c r="ZF59" s="20"/>
      <c r="ZG59" s="20"/>
      <c r="ZH59" s="20"/>
      <c r="ZI59" s="20"/>
      <c r="ZJ59" s="20"/>
      <c r="ZK59" s="20"/>
      <c r="ZL59" s="20"/>
      <c r="ZM59" s="20"/>
      <c r="ZN59" s="20"/>
      <c r="ZO59" s="20"/>
      <c r="ZP59" s="20"/>
      <c r="ZQ59" s="20"/>
      <c r="ZR59" s="20"/>
      <c r="ZS59" s="20"/>
      <c r="ZT59" s="20"/>
      <c r="ZU59" s="20"/>
      <c r="ZV59" s="20"/>
      <c r="ZW59" s="20"/>
      <c r="ZX59" s="20"/>
      <c r="ZY59" s="20"/>
      <c r="ZZ59" s="20"/>
      <c r="AAA59" s="20"/>
      <c r="AAB59" s="20"/>
      <c r="AAC59" s="20"/>
      <c r="AAD59" s="20"/>
      <c r="AAE59" s="20"/>
      <c r="AAF59" s="20"/>
      <c r="AAG59" s="20"/>
      <c r="AAH59" s="20"/>
      <c r="AAI59" s="20"/>
      <c r="AAJ59" s="20"/>
      <c r="AAK59" s="20"/>
      <c r="AAL59" s="20"/>
      <c r="AAM59" s="20"/>
      <c r="AAN59" s="20"/>
      <c r="AAO59" s="20"/>
      <c r="AAP59" s="20"/>
      <c r="AAQ59" s="20"/>
      <c r="AAR59" s="20"/>
      <c r="AAS59" s="20"/>
      <c r="AAT59" s="20"/>
      <c r="AAU59" s="20"/>
      <c r="AAV59" s="20"/>
      <c r="AAW59" s="20"/>
      <c r="AAX59" s="20"/>
      <c r="AAY59" s="20"/>
      <c r="AAZ59" s="20"/>
      <c r="ABA59" s="20"/>
      <c r="ABB59" s="20"/>
      <c r="ABC59" s="20"/>
      <c r="ABD59" s="20"/>
    </row>
    <row r="60" spans="1:732" ht="15" customHeight="1">
      <c r="A60" s="3">
        <v>64</v>
      </c>
      <c r="B60" s="4" t="s">
        <v>67</v>
      </c>
      <c r="C60" s="4" t="s">
        <v>5</v>
      </c>
      <c r="D60" s="8">
        <v>41293.427083333336</v>
      </c>
      <c r="E60" s="8">
        <v>41293.533333333333</v>
      </c>
      <c r="F60" s="8">
        <v>41293.542361111111</v>
      </c>
      <c r="G60" s="49">
        <f t="shared" si="0"/>
        <v>9.0277777781011537E-3</v>
      </c>
      <c r="H60" s="8">
        <v>41293.647916666669</v>
      </c>
      <c r="I60" s="8">
        <v>41293.655555555553</v>
      </c>
      <c r="J60" s="49">
        <f t="shared" si="4"/>
        <v>7.6388888846850023E-3</v>
      </c>
      <c r="K60" s="8">
        <v>41293.765277777777</v>
      </c>
      <c r="L60" s="8">
        <v>41293.772222222222</v>
      </c>
      <c r="M60" s="49">
        <f t="shared" si="5"/>
        <v>6.9444444452528842E-3</v>
      </c>
      <c r="N60" s="8">
        <v>41293.910416666666</v>
      </c>
      <c r="O60" s="8" t="s">
        <v>126</v>
      </c>
      <c r="P60" s="8"/>
      <c r="Q60" s="8" t="s">
        <v>126</v>
      </c>
      <c r="R60" s="8" t="s">
        <v>126</v>
      </c>
      <c r="S60" s="8"/>
      <c r="T60" s="8" t="s">
        <v>126</v>
      </c>
      <c r="U60" s="8" t="s">
        <v>126</v>
      </c>
      <c r="V60" s="8"/>
      <c r="W60" s="8" t="s">
        <v>126</v>
      </c>
      <c r="X60" s="8" t="s">
        <v>126</v>
      </c>
      <c r="Y60" s="8"/>
      <c r="Z60" s="9">
        <f>N60</f>
        <v>41293.910416666666</v>
      </c>
      <c r="AA60" s="27">
        <f>Z60-D60</f>
        <v>0.48333333332993789</v>
      </c>
      <c r="AB60" s="28">
        <v>32</v>
      </c>
      <c r="AC60" s="33" t="s">
        <v>126</v>
      </c>
      <c r="AD60" s="28"/>
    </row>
    <row r="61" spans="1:732" ht="15" customHeight="1">
      <c r="A61" s="3">
        <v>63</v>
      </c>
      <c r="B61" s="4" t="s">
        <v>66</v>
      </c>
      <c r="C61" s="4" t="s">
        <v>5</v>
      </c>
      <c r="D61" s="8">
        <v>41293.427083333336</v>
      </c>
      <c r="E61" s="8">
        <v>41293.533333333333</v>
      </c>
      <c r="F61" s="8">
        <v>41293.542361111111</v>
      </c>
      <c r="G61" s="49">
        <f t="shared" si="0"/>
        <v>9.0277777781011537E-3</v>
      </c>
      <c r="H61" s="8">
        <v>41293.647916666669</v>
      </c>
      <c r="I61" s="8">
        <v>41293.656944444447</v>
      </c>
      <c r="J61" s="49">
        <f t="shared" si="4"/>
        <v>9.0277777781011537E-3</v>
      </c>
      <c r="K61" s="8">
        <v>41293.765277777777</v>
      </c>
      <c r="L61" s="8">
        <v>41293.772222222222</v>
      </c>
      <c r="M61" s="49">
        <f t="shared" si="5"/>
        <v>6.9444444452528842E-3</v>
      </c>
      <c r="N61" s="8">
        <v>41293.910416666666</v>
      </c>
      <c r="O61" s="8" t="s">
        <v>126</v>
      </c>
      <c r="P61" s="8"/>
      <c r="Q61" s="8" t="s">
        <v>126</v>
      </c>
      <c r="R61" s="8" t="s">
        <v>126</v>
      </c>
      <c r="S61" s="8"/>
      <c r="T61" s="8" t="s">
        <v>126</v>
      </c>
      <c r="U61" s="8" t="s">
        <v>126</v>
      </c>
      <c r="V61" s="8"/>
      <c r="W61" s="8" t="s">
        <v>126</v>
      </c>
      <c r="X61" s="8" t="s">
        <v>126</v>
      </c>
      <c r="Y61" s="8"/>
      <c r="Z61" s="9">
        <f>N61</f>
        <v>41293.910416666666</v>
      </c>
      <c r="AA61" s="27">
        <f>Z61-D61</f>
        <v>0.48333333332993789</v>
      </c>
      <c r="AB61" s="28">
        <v>32</v>
      </c>
      <c r="AC61" s="33" t="s">
        <v>126</v>
      </c>
      <c r="AD61" s="28"/>
    </row>
    <row r="62" spans="1:732" s="15" customFormat="1" ht="15" customHeight="1">
      <c r="A62" s="3">
        <v>50</v>
      </c>
      <c r="B62" s="4" t="s">
        <v>54</v>
      </c>
      <c r="C62" s="4" t="s">
        <v>5</v>
      </c>
      <c r="D62" s="8">
        <v>41293.427083333336</v>
      </c>
      <c r="E62" s="8">
        <v>41293.533333333333</v>
      </c>
      <c r="F62" s="8">
        <v>41293.542361111111</v>
      </c>
      <c r="G62" s="49">
        <f t="shared" si="0"/>
        <v>9.0277777781011537E-3</v>
      </c>
      <c r="H62" s="31">
        <v>41293.648611111108</v>
      </c>
      <c r="I62" s="31">
        <v>41293.65625</v>
      </c>
      <c r="J62" s="51">
        <f t="shared" si="4"/>
        <v>7.6388888919609599E-3</v>
      </c>
      <c r="K62" s="8">
        <v>41293.765277777777</v>
      </c>
      <c r="L62" s="8">
        <v>41293.772222222222</v>
      </c>
      <c r="M62" s="49">
        <f t="shared" si="5"/>
        <v>6.9444444452528842E-3</v>
      </c>
      <c r="N62" s="8">
        <v>41293.910416666666</v>
      </c>
      <c r="O62" s="8" t="s">
        <v>126</v>
      </c>
      <c r="P62" s="8"/>
      <c r="Q62" s="8" t="s">
        <v>126</v>
      </c>
      <c r="R62" s="8" t="s">
        <v>126</v>
      </c>
      <c r="S62" s="8"/>
      <c r="T62" s="8" t="s">
        <v>126</v>
      </c>
      <c r="U62" s="8" t="s">
        <v>126</v>
      </c>
      <c r="V62" s="8"/>
      <c r="W62" s="8" t="s">
        <v>126</v>
      </c>
      <c r="X62" s="8" t="s">
        <v>126</v>
      </c>
      <c r="Y62" s="8"/>
      <c r="Z62" s="9">
        <f>N62</f>
        <v>41293.910416666666</v>
      </c>
      <c r="AA62" s="27">
        <f>Z62-D62</f>
        <v>0.48333333332993789</v>
      </c>
      <c r="AB62" s="28">
        <v>32</v>
      </c>
      <c r="AC62" s="33" t="s">
        <v>126</v>
      </c>
      <c r="AD62" s="28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  <c r="SL62" s="20"/>
      <c r="SM62" s="20"/>
      <c r="SN62" s="20"/>
      <c r="SO62" s="20"/>
      <c r="SP62" s="20"/>
      <c r="SQ62" s="20"/>
      <c r="SR62" s="20"/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/>
      <c r="TH62" s="20"/>
      <c r="TI62" s="20"/>
      <c r="TJ62" s="20"/>
      <c r="TK62" s="20"/>
      <c r="TL62" s="20"/>
      <c r="TM62" s="20"/>
      <c r="TN62" s="20"/>
      <c r="TO62" s="20"/>
      <c r="TP62" s="20"/>
      <c r="TQ62" s="20"/>
      <c r="TR62" s="20"/>
      <c r="TS62" s="20"/>
      <c r="TT62" s="20"/>
      <c r="TU62" s="20"/>
      <c r="TV62" s="20"/>
      <c r="TW62" s="20"/>
      <c r="TX62" s="20"/>
      <c r="TY62" s="20"/>
      <c r="TZ62" s="20"/>
      <c r="UA62" s="20"/>
      <c r="UB62" s="20"/>
      <c r="UC62" s="20"/>
      <c r="UD62" s="20"/>
      <c r="UE62" s="20"/>
      <c r="UF62" s="20"/>
      <c r="UG62" s="20"/>
      <c r="UH62" s="20"/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VE62" s="20"/>
      <c r="VF62" s="20"/>
      <c r="VG62" s="20"/>
      <c r="VH62" s="20"/>
      <c r="VI62" s="20"/>
      <c r="VJ62" s="20"/>
      <c r="VK62" s="20"/>
      <c r="VL62" s="20"/>
      <c r="VM62" s="20"/>
      <c r="VN62" s="20"/>
      <c r="VO62" s="20"/>
      <c r="VP62" s="20"/>
      <c r="VQ62" s="20"/>
      <c r="VR62" s="20"/>
      <c r="VS62" s="20"/>
      <c r="VT62" s="20"/>
      <c r="VU62" s="20"/>
      <c r="VV62" s="20"/>
      <c r="VW62" s="20"/>
      <c r="VX62" s="20"/>
      <c r="VY62" s="20"/>
      <c r="VZ62" s="20"/>
      <c r="WA62" s="20"/>
      <c r="WB62" s="20"/>
      <c r="WC62" s="20"/>
      <c r="WD62" s="20"/>
      <c r="WE62" s="20"/>
      <c r="WF62" s="20"/>
      <c r="WG62" s="20"/>
      <c r="WH62" s="20"/>
      <c r="WI62" s="20"/>
      <c r="WJ62" s="20"/>
      <c r="WK62" s="20"/>
      <c r="WL62" s="20"/>
      <c r="WM62" s="20"/>
      <c r="WN62" s="20"/>
      <c r="WO62" s="20"/>
      <c r="WP62" s="20"/>
      <c r="WQ62" s="20"/>
      <c r="WR62" s="20"/>
      <c r="WS62" s="20"/>
      <c r="WT62" s="20"/>
      <c r="WU62" s="20"/>
      <c r="WV62" s="20"/>
      <c r="WW62" s="20"/>
      <c r="WX62" s="20"/>
      <c r="WY62" s="20"/>
      <c r="WZ62" s="20"/>
      <c r="XA62" s="20"/>
      <c r="XB62" s="20"/>
      <c r="XC62" s="20"/>
      <c r="XD62" s="20"/>
      <c r="XE62" s="20"/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0"/>
      <c r="XQ62" s="20"/>
      <c r="XR62" s="20"/>
      <c r="XS62" s="20"/>
      <c r="XT62" s="20"/>
      <c r="XU62" s="20"/>
      <c r="XV62" s="20"/>
      <c r="XW62" s="20"/>
      <c r="XX62" s="20"/>
      <c r="XY62" s="20"/>
      <c r="XZ62" s="20"/>
      <c r="YA62" s="20"/>
      <c r="YB62" s="20"/>
      <c r="YC62" s="20"/>
      <c r="YD62" s="20"/>
      <c r="YE62" s="20"/>
      <c r="YF62" s="20"/>
      <c r="YG62" s="20"/>
      <c r="YH62" s="20"/>
      <c r="YI62" s="20"/>
      <c r="YJ62" s="20"/>
      <c r="YK62" s="20"/>
      <c r="YL62" s="20"/>
      <c r="YM62" s="20"/>
      <c r="YN62" s="20"/>
      <c r="YO62" s="20"/>
      <c r="YP62" s="20"/>
      <c r="YQ62" s="20"/>
      <c r="YR62" s="20"/>
      <c r="YS62" s="20"/>
      <c r="YT62" s="20"/>
      <c r="YU62" s="20"/>
      <c r="YV62" s="20"/>
      <c r="YW62" s="20"/>
      <c r="YX62" s="20"/>
      <c r="YY62" s="20"/>
      <c r="YZ62" s="20"/>
      <c r="ZA62" s="20"/>
      <c r="ZB62" s="20"/>
      <c r="ZC62" s="20"/>
      <c r="ZD62" s="20"/>
      <c r="ZE62" s="20"/>
      <c r="ZF62" s="20"/>
      <c r="ZG62" s="20"/>
      <c r="ZH62" s="20"/>
      <c r="ZI62" s="20"/>
      <c r="ZJ62" s="20"/>
      <c r="ZK62" s="20"/>
      <c r="ZL62" s="20"/>
      <c r="ZM62" s="20"/>
      <c r="ZN62" s="20"/>
      <c r="ZO62" s="20"/>
      <c r="ZP62" s="20"/>
      <c r="ZQ62" s="20"/>
      <c r="ZR62" s="20"/>
      <c r="ZS62" s="20"/>
      <c r="ZT62" s="20"/>
      <c r="ZU62" s="20"/>
      <c r="ZV62" s="20"/>
      <c r="ZW62" s="20"/>
      <c r="ZX62" s="20"/>
      <c r="ZY62" s="20"/>
      <c r="ZZ62" s="20"/>
      <c r="AAA62" s="20"/>
      <c r="AAB62" s="20"/>
      <c r="AAC62" s="20"/>
      <c r="AAD62" s="20"/>
      <c r="AAE62" s="20"/>
      <c r="AAF62" s="20"/>
      <c r="AAG62" s="20"/>
      <c r="AAH62" s="20"/>
      <c r="AAI62" s="20"/>
      <c r="AAJ62" s="20"/>
      <c r="AAK62" s="20"/>
      <c r="AAL62" s="20"/>
      <c r="AAM62" s="20"/>
      <c r="AAN62" s="20"/>
      <c r="AAO62" s="20"/>
      <c r="AAP62" s="20"/>
      <c r="AAQ62" s="20"/>
      <c r="AAR62" s="20"/>
      <c r="AAS62" s="20"/>
      <c r="AAT62" s="20"/>
      <c r="AAU62" s="20"/>
      <c r="AAV62" s="20"/>
      <c r="AAW62" s="20"/>
      <c r="AAX62" s="20"/>
      <c r="AAY62" s="20"/>
      <c r="AAZ62" s="20"/>
      <c r="ABA62" s="20"/>
      <c r="ABB62" s="20"/>
      <c r="ABC62" s="20"/>
      <c r="ABD62" s="20"/>
    </row>
    <row r="63" spans="1:732" ht="15" customHeight="1">
      <c r="A63" s="3">
        <v>38</v>
      </c>
      <c r="B63" s="4" t="s">
        <v>42</v>
      </c>
      <c r="C63" s="4" t="s">
        <v>5</v>
      </c>
      <c r="D63" s="8">
        <v>41293.427083333336</v>
      </c>
      <c r="E63" s="8">
        <v>41293.533333333333</v>
      </c>
      <c r="F63" s="8">
        <v>41293.542361111111</v>
      </c>
      <c r="G63" s="49">
        <f t="shared" si="0"/>
        <v>9.0277777781011537E-3</v>
      </c>
      <c r="H63" s="8">
        <v>41293.648611111108</v>
      </c>
      <c r="I63" s="8">
        <v>41293.655555555553</v>
      </c>
      <c r="J63" s="49">
        <f t="shared" si="4"/>
        <v>6.9444444452528842E-3</v>
      </c>
      <c r="K63" s="8">
        <v>41293.765277777777</v>
      </c>
      <c r="L63" s="8">
        <v>41293.772222222222</v>
      </c>
      <c r="M63" s="49">
        <f t="shared" si="5"/>
        <v>6.9444444452528842E-3</v>
      </c>
      <c r="N63" s="8">
        <v>41293.910416666666</v>
      </c>
      <c r="O63" s="8" t="s">
        <v>126</v>
      </c>
      <c r="P63" s="8"/>
      <c r="Q63" s="8" t="s">
        <v>126</v>
      </c>
      <c r="R63" s="8" t="s">
        <v>126</v>
      </c>
      <c r="S63" s="8"/>
      <c r="T63" s="8" t="s">
        <v>126</v>
      </c>
      <c r="U63" s="8" t="s">
        <v>126</v>
      </c>
      <c r="V63" s="8"/>
      <c r="W63" s="8" t="s">
        <v>126</v>
      </c>
      <c r="X63" s="8" t="s">
        <v>126</v>
      </c>
      <c r="Y63" s="8"/>
      <c r="Z63" s="9">
        <f>N63</f>
        <v>41293.910416666666</v>
      </c>
      <c r="AA63" s="27">
        <f>Z63-D63</f>
        <v>0.48333333332993789</v>
      </c>
      <c r="AB63" s="28">
        <v>32</v>
      </c>
      <c r="AC63" s="33" t="s">
        <v>126</v>
      </c>
      <c r="AD63" s="28"/>
    </row>
    <row r="64" spans="1:732" ht="15" customHeight="1">
      <c r="A64" s="3">
        <v>16</v>
      </c>
      <c r="B64" s="4" t="s">
        <v>20</v>
      </c>
      <c r="C64" s="4" t="s">
        <v>5</v>
      </c>
      <c r="D64" s="8">
        <v>41293.427083333336</v>
      </c>
      <c r="E64" s="8">
        <v>41293.525000000001</v>
      </c>
      <c r="F64" s="8">
        <v>41293.536111111112</v>
      </c>
      <c r="G64" s="49">
        <f t="shared" si="0"/>
        <v>1.1111111110949423E-2</v>
      </c>
      <c r="H64" s="8">
        <v>41293.625</v>
      </c>
      <c r="I64" s="8">
        <v>41293.63958333333</v>
      </c>
      <c r="J64" s="49">
        <f t="shared" si="4"/>
        <v>1.4583333329937886E-2</v>
      </c>
      <c r="K64" s="8">
        <v>41293.753472222219</v>
      </c>
      <c r="L64" s="8">
        <v>41293.78402777778</v>
      </c>
      <c r="M64" s="49">
        <f t="shared" si="5"/>
        <v>3.0555555560567882E-2</v>
      </c>
      <c r="N64" s="8">
        <v>41293.920138888891</v>
      </c>
      <c r="O64" s="8" t="s">
        <v>126</v>
      </c>
      <c r="P64" s="8"/>
      <c r="Q64" s="8" t="s">
        <v>126</v>
      </c>
      <c r="R64" s="8" t="s">
        <v>126</v>
      </c>
      <c r="S64" s="8"/>
      <c r="T64" s="8" t="s">
        <v>126</v>
      </c>
      <c r="U64" s="8" t="s">
        <v>126</v>
      </c>
      <c r="V64" s="8"/>
      <c r="W64" s="8" t="s">
        <v>126</v>
      </c>
      <c r="X64" s="8" t="s">
        <v>126</v>
      </c>
      <c r="Y64" s="8"/>
      <c r="Z64" s="9">
        <f>N64</f>
        <v>41293.920138888891</v>
      </c>
      <c r="AA64" s="27">
        <f>Z64-D64</f>
        <v>0.49305555555474712</v>
      </c>
      <c r="AB64" s="28">
        <v>32</v>
      </c>
      <c r="AC64" s="33" t="s">
        <v>126</v>
      </c>
      <c r="AD64" s="28"/>
    </row>
    <row r="65" spans="1:732" ht="15" customHeight="1">
      <c r="A65" s="3">
        <v>57</v>
      </c>
      <c r="B65" s="4" t="s">
        <v>60</v>
      </c>
      <c r="C65" s="4" t="s">
        <v>5</v>
      </c>
      <c r="D65" s="8">
        <v>41293.427083333336</v>
      </c>
      <c r="E65" s="8">
        <v>41293.53402777778</v>
      </c>
      <c r="F65" s="8">
        <v>41293.53402777778</v>
      </c>
      <c r="G65" s="49">
        <f t="shared" si="0"/>
        <v>0</v>
      </c>
      <c r="H65" s="8">
        <v>41293.645833333336</v>
      </c>
      <c r="I65" s="8">
        <v>41293.652777777781</v>
      </c>
      <c r="J65" s="49">
        <f t="shared" si="4"/>
        <v>6.9444444452528842E-3</v>
      </c>
      <c r="K65" s="8">
        <v>41293.776388888888</v>
      </c>
      <c r="L65" s="8">
        <v>41293.782638888886</v>
      </c>
      <c r="M65" s="49">
        <f t="shared" si="5"/>
        <v>6.2499999985448085E-3</v>
      </c>
      <c r="N65" s="8">
        <v>41293.934027777781</v>
      </c>
      <c r="O65" s="8" t="s">
        <v>126</v>
      </c>
      <c r="P65" s="8"/>
      <c r="Q65" s="8" t="s">
        <v>126</v>
      </c>
      <c r="R65" s="8" t="s">
        <v>126</v>
      </c>
      <c r="S65" s="8"/>
      <c r="T65" s="8" t="s">
        <v>126</v>
      </c>
      <c r="U65" s="8" t="s">
        <v>126</v>
      </c>
      <c r="V65" s="8"/>
      <c r="W65" s="8" t="s">
        <v>126</v>
      </c>
      <c r="X65" s="8" t="s">
        <v>126</v>
      </c>
      <c r="Y65" s="8"/>
      <c r="Z65" s="9">
        <f>N65</f>
        <v>41293.934027777781</v>
      </c>
      <c r="AA65" s="27">
        <f>Z65-D65</f>
        <v>0.50694444444525288</v>
      </c>
      <c r="AB65" s="28">
        <v>32</v>
      </c>
      <c r="AC65" s="33" t="s">
        <v>126</v>
      </c>
      <c r="AD65" s="28"/>
    </row>
    <row r="66" spans="1:732" ht="15" customHeight="1">
      <c r="A66" s="16">
        <v>10</v>
      </c>
      <c r="B66" s="17" t="s">
        <v>14</v>
      </c>
      <c r="C66" s="17" t="s">
        <v>5</v>
      </c>
      <c r="D66" s="18">
        <v>41293.427083333336</v>
      </c>
      <c r="E66" s="18">
        <v>41293.535416666666</v>
      </c>
      <c r="F66" s="18">
        <v>41293.543055555558</v>
      </c>
      <c r="G66" s="49">
        <f t="shared" si="0"/>
        <v>7.6388888919609599E-3</v>
      </c>
      <c r="H66" s="18">
        <v>41293.658333333333</v>
      </c>
      <c r="I66" s="18">
        <v>41293.668749999997</v>
      </c>
      <c r="J66" s="52">
        <f t="shared" si="4"/>
        <v>1.0416666664241347E-2</v>
      </c>
      <c r="K66" s="18">
        <v>41293.792361111111</v>
      </c>
      <c r="L66" s="18">
        <v>41293.807638888888</v>
      </c>
      <c r="M66" s="52">
        <f t="shared" si="5"/>
        <v>1.5277777776645962E-2</v>
      </c>
      <c r="N66" s="8">
        <v>41293.965277777781</v>
      </c>
      <c r="O66" s="8" t="s">
        <v>126</v>
      </c>
      <c r="P66" s="8"/>
      <c r="Q66" s="8" t="s">
        <v>126</v>
      </c>
      <c r="R66" s="8" t="s">
        <v>126</v>
      </c>
      <c r="S66" s="8"/>
      <c r="T66" s="8" t="s">
        <v>126</v>
      </c>
      <c r="U66" s="8" t="s">
        <v>126</v>
      </c>
      <c r="V66" s="8"/>
      <c r="W66" s="8" t="s">
        <v>126</v>
      </c>
      <c r="X66" s="8" t="s">
        <v>126</v>
      </c>
      <c r="Y66" s="8"/>
      <c r="Z66" s="9">
        <f>N66</f>
        <v>41293.965277777781</v>
      </c>
      <c r="AA66" s="27">
        <f>Z66-D66</f>
        <v>0.53819444444525288</v>
      </c>
      <c r="AB66" s="28">
        <v>32</v>
      </c>
      <c r="AC66" s="33" t="s">
        <v>126</v>
      </c>
      <c r="AD66" s="28"/>
    </row>
    <row r="67" spans="1:732" s="15" customFormat="1" ht="15" customHeight="1">
      <c r="A67" s="3">
        <v>45</v>
      </c>
      <c r="B67" s="4" t="s">
        <v>49</v>
      </c>
      <c r="C67" s="4" t="s">
        <v>5</v>
      </c>
      <c r="D67" s="8">
        <v>41293.427083333336</v>
      </c>
      <c r="E67" s="8">
        <v>41293.531944444447</v>
      </c>
      <c r="F67" s="8">
        <v>41293.541666666664</v>
      </c>
      <c r="G67" s="49">
        <f t="shared" ref="G67:G89" si="10">F67-E67</f>
        <v>9.7222222175332718E-3</v>
      </c>
      <c r="H67" s="8">
        <v>41293.658333333333</v>
      </c>
      <c r="I67" s="8">
        <v>41293.690972222219</v>
      </c>
      <c r="J67" s="49">
        <f t="shared" si="4"/>
        <v>3.2638888886140194E-2</v>
      </c>
      <c r="K67" s="8">
        <v>41293.817361111112</v>
      </c>
      <c r="L67" s="8">
        <v>41293.841666666667</v>
      </c>
      <c r="M67" s="49">
        <f t="shared" si="5"/>
        <v>2.4305555554747116E-2</v>
      </c>
      <c r="N67" s="8">
        <v>41294.018055555556</v>
      </c>
      <c r="O67" s="8" t="s">
        <v>126</v>
      </c>
      <c r="P67" s="8"/>
      <c r="Q67" s="8" t="s">
        <v>126</v>
      </c>
      <c r="R67" s="8" t="s">
        <v>126</v>
      </c>
      <c r="S67" s="8"/>
      <c r="T67" s="8" t="s">
        <v>126</v>
      </c>
      <c r="U67" s="8" t="s">
        <v>126</v>
      </c>
      <c r="V67" s="8"/>
      <c r="W67" s="8" t="s">
        <v>126</v>
      </c>
      <c r="X67" s="8" t="s">
        <v>126</v>
      </c>
      <c r="Y67" s="8"/>
      <c r="Z67" s="9">
        <f>N67</f>
        <v>41294.018055555556</v>
      </c>
      <c r="AA67" s="27">
        <f>Z67-D67</f>
        <v>0.59097222222044365</v>
      </c>
      <c r="AB67" s="28">
        <v>32</v>
      </c>
      <c r="AC67" s="33" t="s">
        <v>126</v>
      </c>
      <c r="AD67" s="28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  <c r="SL67" s="20"/>
      <c r="SM67" s="20"/>
      <c r="SN67" s="20"/>
      <c r="SO67" s="20"/>
      <c r="SP67" s="20"/>
      <c r="SQ67" s="20"/>
      <c r="SR67" s="20"/>
      <c r="SS67" s="20"/>
      <c r="ST67" s="20"/>
      <c r="SU67" s="20"/>
      <c r="SV67" s="20"/>
      <c r="SW67" s="20"/>
      <c r="SX67" s="20"/>
      <c r="SY67" s="20"/>
      <c r="SZ67" s="20"/>
      <c r="TA67" s="20"/>
      <c r="TB67" s="20"/>
      <c r="TC67" s="20"/>
      <c r="TD67" s="20"/>
      <c r="TE67" s="20"/>
      <c r="TF67" s="20"/>
      <c r="TG67" s="20"/>
      <c r="TH67" s="20"/>
      <c r="TI67" s="20"/>
      <c r="TJ67" s="20"/>
      <c r="TK67" s="20"/>
      <c r="TL67" s="20"/>
      <c r="TM67" s="20"/>
      <c r="TN67" s="20"/>
      <c r="TO67" s="20"/>
      <c r="TP67" s="20"/>
      <c r="TQ67" s="20"/>
      <c r="TR67" s="20"/>
      <c r="TS67" s="20"/>
      <c r="TT67" s="20"/>
      <c r="TU67" s="20"/>
      <c r="TV67" s="20"/>
      <c r="TW67" s="20"/>
      <c r="TX67" s="20"/>
      <c r="TY67" s="20"/>
      <c r="TZ67" s="20"/>
      <c r="UA67" s="20"/>
      <c r="UB67" s="20"/>
      <c r="UC67" s="20"/>
      <c r="UD67" s="20"/>
      <c r="UE67" s="20"/>
      <c r="UF67" s="20"/>
      <c r="UG67" s="20"/>
      <c r="UH67" s="20"/>
      <c r="UI67" s="20"/>
      <c r="UJ67" s="20"/>
      <c r="UK67" s="20"/>
      <c r="UL67" s="20"/>
      <c r="UM67" s="20"/>
      <c r="UN67" s="20"/>
      <c r="UO67" s="20"/>
      <c r="UP67" s="20"/>
      <c r="UQ67" s="20"/>
      <c r="UR67" s="20"/>
      <c r="US67" s="20"/>
      <c r="UT67" s="20"/>
      <c r="UU67" s="20"/>
      <c r="UV67" s="20"/>
      <c r="UW67" s="20"/>
      <c r="UX67" s="20"/>
      <c r="UY67" s="20"/>
      <c r="UZ67" s="20"/>
      <c r="VA67" s="20"/>
      <c r="VB67" s="20"/>
      <c r="VC67" s="20"/>
      <c r="VD67" s="20"/>
      <c r="VE67" s="20"/>
      <c r="VF67" s="20"/>
      <c r="VG67" s="20"/>
      <c r="VH67" s="20"/>
      <c r="VI67" s="20"/>
      <c r="VJ67" s="20"/>
      <c r="VK67" s="20"/>
      <c r="VL67" s="20"/>
      <c r="VM67" s="20"/>
      <c r="VN67" s="20"/>
      <c r="VO67" s="20"/>
      <c r="VP67" s="20"/>
      <c r="VQ67" s="20"/>
      <c r="VR67" s="20"/>
      <c r="VS67" s="20"/>
      <c r="VT67" s="20"/>
      <c r="VU67" s="20"/>
      <c r="VV67" s="20"/>
      <c r="VW67" s="20"/>
      <c r="VX67" s="20"/>
      <c r="VY67" s="20"/>
      <c r="VZ67" s="20"/>
      <c r="WA67" s="20"/>
      <c r="WB67" s="20"/>
      <c r="WC67" s="20"/>
      <c r="WD67" s="20"/>
      <c r="WE67" s="20"/>
      <c r="WF67" s="20"/>
      <c r="WG67" s="20"/>
      <c r="WH67" s="20"/>
      <c r="WI67" s="20"/>
      <c r="WJ67" s="20"/>
      <c r="WK67" s="20"/>
      <c r="WL67" s="20"/>
      <c r="WM67" s="20"/>
      <c r="WN67" s="20"/>
      <c r="WO67" s="20"/>
      <c r="WP67" s="20"/>
      <c r="WQ67" s="20"/>
      <c r="WR67" s="20"/>
      <c r="WS67" s="20"/>
      <c r="WT67" s="20"/>
      <c r="WU67" s="20"/>
      <c r="WV67" s="20"/>
      <c r="WW67" s="20"/>
      <c r="WX67" s="20"/>
      <c r="WY67" s="20"/>
      <c r="WZ67" s="20"/>
      <c r="XA67" s="20"/>
      <c r="XB67" s="20"/>
      <c r="XC67" s="20"/>
      <c r="XD67" s="20"/>
      <c r="XE67" s="20"/>
      <c r="XF67" s="20"/>
      <c r="XG67" s="20"/>
      <c r="XH67" s="20"/>
      <c r="XI67" s="20"/>
      <c r="XJ67" s="20"/>
      <c r="XK67" s="20"/>
      <c r="XL67" s="20"/>
      <c r="XM67" s="20"/>
      <c r="XN67" s="20"/>
      <c r="XO67" s="20"/>
      <c r="XP67" s="20"/>
      <c r="XQ67" s="20"/>
      <c r="XR67" s="20"/>
      <c r="XS67" s="20"/>
      <c r="XT67" s="20"/>
      <c r="XU67" s="20"/>
      <c r="XV67" s="20"/>
      <c r="XW67" s="20"/>
      <c r="XX67" s="20"/>
      <c r="XY67" s="20"/>
      <c r="XZ67" s="20"/>
      <c r="YA67" s="20"/>
      <c r="YB67" s="20"/>
      <c r="YC67" s="20"/>
      <c r="YD67" s="20"/>
      <c r="YE67" s="20"/>
      <c r="YF67" s="20"/>
      <c r="YG67" s="20"/>
      <c r="YH67" s="20"/>
      <c r="YI67" s="20"/>
      <c r="YJ67" s="20"/>
      <c r="YK67" s="20"/>
      <c r="YL67" s="20"/>
      <c r="YM67" s="20"/>
      <c r="YN67" s="20"/>
      <c r="YO67" s="20"/>
      <c r="YP67" s="20"/>
      <c r="YQ67" s="20"/>
      <c r="YR67" s="20"/>
      <c r="YS67" s="20"/>
      <c r="YT67" s="20"/>
      <c r="YU67" s="20"/>
      <c r="YV67" s="20"/>
      <c r="YW67" s="20"/>
      <c r="YX67" s="20"/>
      <c r="YY67" s="20"/>
      <c r="YZ67" s="20"/>
      <c r="ZA67" s="20"/>
      <c r="ZB67" s="20"/>
      <c r="ZC67" s="20"/>
      <c r="ZD67" s="20"/>
      <c r="ZE67" s="20"/>
      <c r="ZF67" s="20"/>
      <c r="ZG67" s="20"/>
      <c r="ZH67" s="20"/>
      <c r="ZI67" s="20"/>
      <c r="ZJ67" s="20"/>
      <c r="ZK67" s="20"/>
      <c r="ZL67" s="20"/>
      <c r="ZM67" s="20"/>
      <c r="ZN67" s="20"/>
      <c r="ZO67" s="20"/>
      <c r="ZP67" s="20"/>
      <c r="ZQ67" s="20"/>
      <c r="ZR67" s="20"/>
      <c r="ZS67" s="20"/>
      <c r="ZT67" s="20"/>
      <c r="ZU67" s="20"/>
      <c r="ZV67" s="20"/>
      <c r="ZW67" s="20"/>
      <c r="ZX67" s="20"/>
      <c r="ZY67" s="20"/>
      <c r="ZZ67" s="20"/>
      <c r="AAA67" s="20"/>
      <c r="AAB67" s="20"/>
      <c r="AAC67" s="20"/>
      <c r="AAD67" s="20"/>
      <c r="AAE67" s="20"/>
      <c r="AAF67" s="20"/>
      <c r="AAG67" s="20"/>
      <c r="AAH67" s="20"/>
      <c r="AAI67" s="20"/>
      <c r="AAJ67" s="20"/>
      <c r="AAK67" s="20"/>
      <c r="AAL67" s="20"/>
      <c r="AAM67" s="20"/>
      <c r="AAN67" s="20"/>
      <c r="AAO67" s="20"/>
      <c r="AAP67" s="20"/>
      <c r="AAQ67" s="20"/>
      <c r="AAR67" s="20"/>
      <c r="AAS67" s="20"/>
      <c r="AAT67" s="20"/>
      <c r="AAU67" s="20"/>
      <c r="AAV67" s="20"/>
      <c r="AAW67" s="20"/>
      <c r="AAX67" s="20"/>
      <c r="AAY67" s="20"/>
      <c r="AAZ67" s="20"/>
      <c r="ABA67" s="20"/>
      <c r="ABB67" s="20"/>
      <c r="ABC67" s="20"/>
      <c r="ABD67" s="20"/>
    </row>
    <row r="68" spans="1:732" ht="15" customHeight="1">
      <c r="A68" s="3">
        <v>41</v>
      </c>
      <c r="B68" s="4" t="s">
        <v>45</v>
      </c>
      <c r="C68" s="4" t="s">
        <v>5</v>
      </c>
      <c r="D68" s="8">
        <v>41293.427083333336</v>
      </c>
      <c r="E68" s="8">
        <v>41293.527777777781</v>
      </c>
      <c r="F68" s="8">
        <v>41293.53402777778</v>
      </c>
      <c r="G68" s="49">
        <f t="shared" si="10"/>
        <v>6.2499999985448085E-3</v>
      </c>
      <c r="H68" s="8">
        <v>41293.652777777781</v>
      </c>
      <c r="I68" s="8">
        <v>41293.665972222225</v>
      </c>
      <c r="J68" s="49">
        <f t="shared" si="4"/>
        <v>1.3194444443797693E-2</v>
      </c>
      <c r="K68" s="8">
        <v>41293.803472222222</v>
      </c>
      <c r="L68" s="8">
        <v>41293.867361111108</v>
      </c>
      <c r="M68" s="49">
        <f t="shared" si="5"/>
        <v>6.3888888886140194E-2</v>
      </c>
      <c r="N68" s="8">
        <v>41294.019444444442</v>
      </c>
      <c r="O68" s="8" t="s">
        <v>126</v>
      </c>
      <c r="P68" s="8"/>
      <c r="Q68" s="8" t="s">
        <v>126</v>
      </c>
      <c r="R68" s="8" t="s">
        <v>126</v>
      </c>
      <c r="S68" s="8"/>
      <c r="T68" s="8" t="s">
        <v>126</v>
      </c>
      <c r="U68" s="8" t="s">
        <v>126</v>
      </c>
      <c r="V68" s="8"/>
      <c r="W68" s="8" t="s">
        <v>126</v>
      </c>
      <c r="X68" s="8" t="s">
        <v>126</v>
      </c>
      <c r="Y68" s="8"/>
      <c r="Z68" s="9">
        <f>N68</f>
        <v>41294.019444444442</v>
      </c>
      <c r="AA68" s="27">
        <f>Z68-D68</f>
        <v>0.59236111110658385</v>
      </c>
      <c r="AB68" s="28">
        <v>32</v>
      </c>
      <c r="AC68" s="33" t="s">
        <v>126</v>
      </c>
      <c r="AD68" s="28"/>
    </row>
    <row r="69" spans="1:732" ht="15" customHeight="1">
      <c r="A69" s="23">
        <v>43</v>
      </c>
      <c r="B69" s="24" t="s">
        <v>47</v>
      </c>
      <c r="C69" s="24" t="s">
        <v>5</v>
      </c>
      <c r="D69" s="25">
        <v>41293.427083333336</v>
      </c>
      <c r="E69" s="25">
        <v>41293.527777777781</v>
      </c>
      <c r="F69" s="25">
        <v>41293.533333333333</v>
      </c>
      <c r="G69" s="50">
        <f t="shared" si="10"/>
        <v>5.5555555518367328E-3</v>
      </c>
      <c r="H69" s="25">
        <v>41293.618055555555</v>
      </c>
      <c r="I69" s="25">
        <v>41293.621527777781</v>
      </c>
      <c r="J69" s="50">
        <f t="shared" si="4"/>
        <v>3.4722222262644209E-3</v>
      </c>
      <c r="K69" s="25">
        <v>41293.708333333336</v>
      </c>
      <c r="L69" s="25">
        <v>41293.737500000003</v>
      </c>
      <c r="M69" s="50">
        <f t="shared" si="5"/>
        <v>2.9166666667151731E-2</v>
      </c>
      <c r="N69" s="25">
        <v>41293.828472222223</v>
      </c>
      <c r="O69" s="25">
        <v>41293.849305555559</v>
      </c>
      <c r="P69" s="50">
        <f t="shared" ref="P69:P82" si="11">O69-N69</f>
        <v>2.0833333335758653E-2</v>
      </c>
      <c r="Q69" s="25">
        <v>41293.961111111108</v>
      </c>
      <c r="R69" s="25">
        <v>41293.965277777781</v>
      </c>
      <c r="S69" s="50">
        <f t="shared" ref="S69:S73" si="12">R69-Q69</f>
        <v>4.1666666729724966E-3</v>
      </c>
      <c r="T69" s="25">
        <v>41293.461111111108</v>
      </c>
      <c r="U69" s="25" t="s">
        <v>126</v>
      </c>
      <c r="V69" s="25"/>
      <c r="W69" s="25" t="s">
        <v>126</v>
      </c>
      <c r="X69" s="25" t="s">
        <v>126</v>
      </c>
      <c r="Y69" s="25"/>
      <c r="Z69" s="22" t="s">
        <v>124</v>
      </c>
      <c r="AA69" s="29" t="e">
        <f>Z69-D69</f>
        <v>#VALUE!</v>
      </c>
      <c r="AB69" s="30">
        <v>48</v>
      </c>
      <c r="AC69" s="34"/>
      <c r="AD69" s="30"/>
    </row>
    <row r="70" spans="1:732" ht="15" customHeight="1">
      <c r="A70" s="23">
        <v>59</v>
      </c>
      <c r="B70" s="24" t="s">
        <v>62</v>
      </c>
      <c r="C70" s="24" t="s">
        <v>5</v>
      </c>
      <c r="D70" s="25">
        <v>41293.427083333336</v>
      </c>
      <c r="E70" s="25">
        <v>41293.505555555559</v>
      </c>
      <c r="F70" s="25">
        <v>41293.505555555559</v>
      </c>
      <c r="G70" s="50">
        <f t="shared" si="10"/>
        <v>0</v>
      </c>
      <c r="H70" s="25">
        <v>41293.586111111108</v>
      </c>
      <c r="I70" s="25">
        <v>41293.589583333334</v>
      </c>
      <c r="J70" s="50">
        <f t="shared" si="4"/>
        <v>3.4722222262644209E-3</v>
      </c>
      <c r="K70" s="25">
        <v>41293.674305555556</v>
      </c>
      <c r="L70" s="25">
        <v>41293.682638888888</v>
      </c>
      <c r="M70" s="50">
        <f t="shared" si="5"/>
        <v>8.333333331393078E-3</v>
      </c>
      <c r="N70" s="25">
        <v>41293.788888888892</v>
      </c>
      <c r="O70" s="25">
        <v>41293.84097222222</v>
      </c>
      <c r="P70" s="50">
        <f t="shared" si="11"/>
        <v>5.2083333328482695E-2</v>
      </c>
      <c r="Q70" s="25">
        <v>41293.949999999997</v>
      </c>
      <c r="R70" s="25">
        <v>41293.958333333336</v>
      </c>
      <c r="S70" s="50">
        <f t="shared" si="12"/>
        <v>8.3333333386690356E-3</v>
      </c>
      <c r="T70" s="25">
        <v>41294.106944444444</v>
      </c>
      <c r="U70" s="25" t="s">
        <v>126</v>
      </c>
      <c r="V70" s="25"/>
      <c r="W70" s="25" t="s">
        <v>126</v>
      </c>
      <c r="X70" s="25" t="s">
        <v>126</v>
      </c>
      <c r="Y70" s="25"/>
      <c r="Z70" s="22" t="s">
        <v>124</v>
      </c>
      <c r="AA70" s="29" t="e">
        <f>Z70-D70</f>
        <v>#VALUE!</v>
      </c>
      <c r="AB70" s="30">
        <v>48</v>
      </c>
      <c r="AC70" s="34"/>
      <c r="AD70" s="30"/>
    </row>
    <row r="71" spans="1:732" ht="15" customHeight="1">
      <c r="A71" s="23">
        <v>28</v>
      </c>
      <c r="B71" s="24" t="s">
        <v>32</v>
      </c>
      <c r="C71" s="24" t="s">
        <v>5</v>
      </c>
      <c r="D71" s="25">
        <v>41293.427083333336</v>
      </c>
      <c r="E71" s="25">
        <v>41293.527777777781</v>
      </c>
      <c r="F71" s="25">
        <v>41293.533333333333</v>
      </c>
      <c r="G71" s="50">
        <f t="shared" si="10"/>
        <v>5.5555555518367328E-3</v>
      </c>
      <c r="H71" s="25">
        <v>41293.618055555555</v>
      </c>
      <c r="I71" s="25">
        <v>41293.618055555555</v>
      </c>
      <c r="J71" s="50">
        <f t="shared" si="4"/>
        <v>0</v>
      </c>
      <c r="K71" s="25">
        <v>41293.708333333336</v>
      </c>
      <c r="L71" s="25">
        <v>41293.713888888888</v>
      </c>
      <c r="M71" s="50">
        <f t="shared" si="5"/>
        <v>5.5555555518367328E-3</v>
      </c>
      <c r="N71" s="25">
        <v>41293.828472222223</v>
      </c>
      <c r="O71" s="25">
        <v>41293.849305555559</v>
      </c>
      <c r="P71" s="50">
        <f t="shared" si="11"/>
        <v>2.0833333335758653E-2</v>
      </c>
      <c r="Q71" s="25">
        <v>41293.961111111108</v>
      </c>
      <c r="R71" s="25">
        <v>41293.965277777781</v>
      </c>
      <c r="S71" s="50">
        <f t="shared" si="12"/>
        <v>4.1666666729724966E-3</v>
      </c>
      <c r="T71" s="25">
        <v>41294.135416666664</v>
      </c>
      <c r="U71" s="25" t="s">
        <v>126</v>
      </c>
      <c r="V71" s="25"/>
      <c r="W71" s="25" t="s">
        <v>126</v>
      </c>
      <c r="X71" s="25" t="s">
        <v>126</v>
      </c>
      <c r="Y71" s="25"/>
      <c r="Z71" s="22" t="s">
        <v>124</v>
      </c>
      <c r="AA71" s="29" t="e">
        <f>Z71-D71</f>
        <v>#VALUE!</v>
      </c>
      <c r="AB71" s="30">
        <v>48</v>
      </c>
      <c r="AC71" s="34"/>
      <c r="AD71" s="30"/>
    </row>
    <row r="72" spans="1:732" ht="15" customHeight="1">
      <c r="A72" s="23">
        <v>26</v>
      </c>
      <c r="B72" s="24" t="s">
        <v>30</v>
      </c>
      <c r="C72" s="24" t="s">
        <v>5</v>
      </c>
      <c r="D72" s="25">
        <v>41293.427083333336</v>
      </c>
      <c r="E72" s="25">
        <v>41293.50277777778</v>
      </c>
      <c r="F72" s="25">
        <v>41293.504861111112</v>
      </c>
      <c r="G72" s="50">
        <f t="shared" si="10"/>
        <v>2.0833333328482695E-3</v>
      </c>
      <c r="H72" s="25">
        <v>41293.582638888889</v>
      </c>
      <c r="I72" s="25">
        <v>41293.586805555555</v>
      </c>
      <c r="J72" s="50">
        <f t="shared" si="4"/>
        <v>4.166666665696539E-3</v>
      </c>
      <c r="K72" s="25">
        <v>41293.669444444444</v>
      </c>
      <c r="L72" s="25">
        <v>41293.675000000003</v>
      </c>
      <c r="M72" s="50">
        <f t="shared" si="5"/>
        <v>5.5555555591126904E-3</v>
      </c>
      <c r="N72" s="25">
        <v>41293.782638888886</v>
      </c>
      <c r="O72" s="25">
        <v>41293.813194444447</v>
      </c>
      <c r="P72" s="50">
        <f t="shared" si="11"/>
        <v>3.0555555560567882E-2</v>
      </c>
      <c r="Q72" s="25">
        <v>41293.929166666669</v>
      </c>
      <c r="R72" s="25">
        <v>41293.940972222219</v>
      </c>
      <c r="S72" s="50">
        <f t="shared" si="12"/>
        <v>1.1805555550381541E-2</v>
      </c>
      <c r="T72" s="25">
        <v>41294.14166666667</v>
      </c>
      <c r="U72" s="25" t="s">
        <v>126</v>
      </c>
      <c r="V72" s="25"/>
      <c r="W72" s="25" t="s">
        <v>126</v>
      </c>
      <c r="X72" s="25" t="s">
        <v>126</v>
      </c>
      <c r="Y72" s="25"/>
      <c r="Z72" s="22" t="s">
        <v>124</v>
      </c>
      <c r="AA72" s="29" t="e">
        <f>Z72-D72</f>
        <v>#VALUE!</v>
      </c>
      <c r="AB72" s="30">
        <v>48</v>
      </c>
      <c r="AC72" s="34"/>
      <c r="AD72" s="30"/>
    </row>
    <row r="73" spans="1:732" s="15" customFormat="1" ht="15" customHeight="1">
      <c r="A73" s="23">
        <v>70</v>
      </c>
      <c r="B73" s="24" t="s">
        <v>73</v>
      </c>
      <c r="C73" s="24" t="s">
        <v>5</v>
      </c>
      <c r="D73" s="25">
        <v>41293.427083333336</v>
      </c>
      <c r="E73" s="25">
        <v>41293.50277777778</v>
      </c>
      <c r="F73" s="25">
        <v>41293.506944444445</v>
      </c>
      <c r="G73" s="50">
        <f t="shared" si="10"/>
        <v>4.166666665696539E-3</v>
      </c>
      <c r="H73" s="25">
        <v>41293.582638888889</v>
      </c>
      <c r="I73" s="25">
        <v>41293.586111111108</v>
      </c>
      <c r="J73" s="50">
        <f t="shared" si="4"/>
        <v>3.4722222189884633E-3</v>
      </c>
      <c r="K73" s="25">
        <v>41293.669444444444</v>
      </c>
      <c r="L73" s="25">
        <v>41293.675000000003</v>
      </c>
      <c r="M73" s="50">
        <f t="shared" si="5"/>
        <v>5.5555555591126904E-3</v>
      </c>
      <c r="N73" s="25">
        <v>41293.782638888886</v>
      </c>
      <c r="O73" s="25">
        <v>41293.813194444447</v>
      </c>
      <c r="P73" s="50">
        <f t="shared" si="11"/>
        <v>3.0555555560567882E-2</v>
      </c>
      <c r="Q73" s="25">
        <v>41293.929166666669</v>
      </c>
      <c r="R73" s="25">
        <v>41293.940972222219</v>
      </c>
      <c r="S73" s="50">
        <f t="shared" si="12"/>
        <v>1.1805555550381541E-2</v>
      </c>
      <c r="T73" s="25">
        <v>41294.143750000003</v>
      </c>
      <c r="U73" s="25" t="s">
        <v>126</v>
      </c>
      <c r="V73" s="25"/>
      <c r="W73" s="25" t="s">
        <v>126</v>
      </c>
      <c r="X73" s="25" t="s">
        <v>126</v>
      </c>
      <c r="Y73" s="25"/>
      <c r="Z73" s="22" t="s">
        <v>124</v>
      </c>
      <c r="AA73" s="29" t="e">
        <f>Z73-D73</f>
        <v>#VALUE!</v>
      </c>
      <c r="AB73" s="30">
        <v>48</v>
      </c>
      <c r="AC73" s="34"/>
      <c r="AD73" s="3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20"/>
      <c r="QE73" s="20"/>
      <c r="QF73" s="20"/>
      <c r="QG73" s="20"/>
      <c r="QH73" s="20"/>
      <c r="QI73" s="20"/>
      <c r="QJ73" s="20"/>
      <c r="QK73" s="20"/>
      <c r="QL73" s="20"/>
      <c r="QM73" s="20"/>
      <c r="QN73" s="20"/>
      <c r="QO73" s="20"/>
      <c r="QP73" s="20"/>
      <c r="QQ73" s="20"/>
      <c r="QR73" s="20"/>
      <c r="QS73" s="20"/>
      <c r="QT73" s="20"/>
      <c r="QU73" s="20"/>
      <c r="QV73" s="20"/>
      <c r="QW73" s="20"/>
      <c r="QX73" s="20"/>
      <c r="QY73" s="20"/>
      <c r="QZ73" s="20"/>
      <c r="RA73" s="20"/>
      <c r="RB73" s="20"/>
      <c r="RC73" s="20"/>
      <c r="RD73" s="20"/>
      <c r="RE73" s="20"/>
      <c r="RF73" s="20"/>
      <c r="RG73" s="20"/>
      <c r="RH73" s="20"/>
      <c r="RI73" s="20"/>
      <c r="RJ73" s="20"/>
      <c r="RK73" s="20"/>
      <c r="RL73" s="20"/>
      <c r="RM73" s="20"/>
      <c r="RN73" s="20"/>
      <c r="RO73" s="20"/>
      <c r="RP73" s="20"/>
      <c r="RQ73" s="20"/>
      <c r="RR73" s="20"/>
      <c r="RS73" s="20"/>
      <c r="RT73" s="20"/>
      <c r="RU73" s="20"/>
      <c r="RV73" s="20"/>
      <c r="RW73" s="20"/>
      <c r="RX73" s="20"/>
      <c r="RY73" s="20"/>
      <c r="RZ73" s="20"/>
      <c r="SA73" s="20"/>
      <c r="SB73" s="20"/>
      <c r="SC73" s="20"/>
      <c r="SD73" s="20"/>
      <c r="SE73" s="20"/>
      <c r="SF73" s="20"/>
      <c r="SG73" s="20"/>
      <c r="SH73" s="20"/>
      <c r="SI73" s="20"/>
      <c r="SJ73" s="20"/>
      <c r="SK73" s="20"/>
      <c r="SL73" s="20"/>
      <c r="SM73" s="20"/>
      <c r="SN73" s="20"/>
      <c r="SO73" s="20"/>
      <c r="SP73" s="20"/>
      <c r="SQ73" s="20"/>
      <c r="SR73" s="20"/>
      <c r="SS73" s="20"/>
      <c r="ST73" s="20"/>
      <c r="SU73" s="20"/>
      <c r="SV73" s="20"/>
      <c r="SW73" s="20"/>
      <c r="SX73" s="20"/>
      <c r="SY73" s="20"/>
      <c r="SZ73" s="20"/>
      <c r="TA73" s="20"/>
      <c r="TB73" s="20"/>
      <c r="TC73" s="20"/>
      <c r="TD73" s="20"/>
      <c r="TE73" s="20"/>
      <c r="TF73" s="20"/>
      <c r="TG73" s="20"/>
      <c r="TH73" s="20"/>
      <c r="TI73" s="20"/>
      <c r="TJ73" s="20"/>
      <c r="TK73" s="20"/>
      <c r="TL73" s="20"/>
      <c r="TM73" s="20"/>
      <c r="TN73" s="20"/>
      <c r="TO73" s="20"/>
      <c r="TP73" s="20"/>
      <c r="TQ73" s="20"/>
      <c r="TR73" s="20"/>
      <c r="TS73" s="20"/>
      <c r="TT73" s="20"/>
      <c r="TU73" s="20"/>
      <c r="TV73" s="20"/>
      <c r="TW73" s="20"/>
      <c r="TX73" s="20"/>
      <c r="TY73" s="20"/>
      <c r="TZ73" s="20"/>
      <c r="UA73" s="20"/>
      <c r="UB73" s="20"/>
      <c r="UC73" s="20"/>
      <c r="UD73" s="20"/>
      <c r="UE73" s="20"/>
      <c r="UF73" s="20"/>
      <c r="UG73" s="20"/>
      <c r="UH73" s="20"/>
      <c r="UI73" s="20"/>
      <c r="UJ73" s="20"/>
      <c r="UK73" s="20"/>
      <c r="UL73" s="20"/>
      <c r="UM73" s="20"/>
      <c r="UN73" s="20"/>
      <c r="UO73" s="20"/>
      <c r="UP73" s="20"/>
      <c r="UQ73" s="20"/>
      <c r="UR73" s="20"/>
      <c r="US73" s="20"/>
      <c r="UT73" s="20"/>
      <c r="UU73" s="20"/>
      <c r="UV73" s="20"/>
      <c r="UW73" s="20"/>
      <c r="UX73" s="20"/>
      <c r="UY73" s="20"/>
      <c r="UZ73" s="20"/>
      <c r="VA73" s="20"/>
      <c r="VB73" s="20"/>
      <c r="VC73" s="20"/>
      <c r="VD73" s="20"/>
      <c r="VE73" s="20"/>
      <c r="VF73" s="20"/>
      <c r="VG73" s="20"/>
      <c r="VH73" s="20"/>
      <c r="VI73" s="20"/>
      <c r="VJ73" s="20"/>
      <c r="VK73" s="20"/>
      <c r="VL73" s="20"/>
      <c r="VM73" s="20"/>
      <c r="VN73" s="20"/>
      <c r="VO73" s="20"/>
      <c r="VP73" s="20"/>
      <c r="VQ73" s="20"/>
      <c r="VR73" s="20"/>
      <c r="VS73" s="20"/>
      <c r="VT73" s="20"/>
      <c r="VU73" s="20"/>
      <c r="VV73" s="20"/>
      <c r="VW73" s="20"/>
      <c r="VX73" s="20"/>
      <c r="VY73" s="20"/>
      <c r="VZ73" s="20"/>
      <c r="WA73" s="20"/>
      <c r="WB73" s="20"/>
      <c r="WC73" s="20"/>
      <c r="WD73" s="20"/>
      <c r="WE73" s="20"/>
      <c r="WF73" s="20"/>
      <c r="WG73" s="20"/>
      <c r="WH73" s="20"/>
      <c r="WI73" s="20"/>
      <c r="WJ73" s="20"/>
      <c r="WK73" s="20"/>
      <c r="WL73" s="20"/>
      <c r="WM73" s="20"/>
      <c r="WN73" s="20"/>
      <c r="WO73" s="20"/>
      <c r="WP73" s="20"/>
      <c r="WQ73" s="20"/>
      <c r="WR73" s="20"/>
      <c r="WS73" s="20"/>
      <c r="WT73" s="20"/>
      <c r="WU73" s="20"/>
      <c r="WV73" s="20"/>
      <c r="WW73" s="20"/>
      <c r="WX73" s="20"/>
      <c r="WY73" s="20"/>
      <c r="WZ73" s="20"/>
      <c r="XA73" s="20"/>
      <c r="XB73" s="20"/>
      <c r="XC73" s="20"/>
      <c r="XD73" s="20"/>
      <c r="XE73" s="20"/>
      <c r="XF73" s="20"/>
      <c r="XG73" s="20"/>
      <c r="XH73" s="20"/>
      <c r="XI73" s="20"/>
      <c r="XJ73" s="20"/>
      <c r="XK73" s="20"/>
      <c r="XL73" s="20"/>
      <c r="XM73" s="20"/>
      <c r="XN73" s="20"/>
      <c r="XO73" s="20"/>
      <c r="XP73" s="20"/>
      <c r="XQ73" s="20"/>
      <c r="XR73" s="20"/>
      <c r="XS73" s="20"/>
      <c r="XT73" s="20"/>
      <c r="XU73" s="20"/>
      <c r="XV73" s="20"/>
      <c r="XW73" s="20"/>
      <c r="XX73" s="20"/>
      <c r="XY73" s="20"/>
      <c r="XZ73" s="20"/>
      <c r="YA73" s="20"/>
      <c r="YB73" s="20"/>
      <c r="YC73" s="20"/>
      <c r="YD73" s="20"/>
      <c r="YE73" s="20"/>
      <c r="YF73" s="20"/>
      <c r="YG73" s="20"/>
      <c r="YH73" s="20"/>
      <c r="YI73" s="20"/>
      <c r="YJ73" s="20"/>
      <c r="YK73" s="20"/>
      <c r="YL73" s="20"/>
      <c r="YM73" s="20"/>
      <c r="YN73" s="20"/>
      <c r="YO73" s="20"/>
      <c r="YP73" s="20"/>
      <c r="YQ73" s="20"/>
      <c r="YR73" s="20"/>
      <c r="YS73" s="20"/>
      <c r="YT73" s="20"/>
      <c r="YU73" s="20"/>
      <c r="YV73" s="20"/>
      <c r="YW73" s="20"/>
      <c r="YX73" s="20"/>
      <c r="YY73" s="20"/>
      <c r="YZ73" s="20"/>
      <c r="ZA73" s="20"/>
      <c r="ZB73" s="20"/>
      <c r="ZC73" s="20"/>
      <c r="ZD73" s="20"/>
      <c r="ZE73" s="20"/>
      <c r="ZF73" s="20"/>
      <c r="ZG73" s="20"/>
      <c r="ZH73" s="20"/>
      <c r="ZI73" s="20"/>
      <c r="ZJ73" s="20"/>
      <c r="ZK73" s="20"/>
      <c r="ZL73" s="20"/>
      <c r="ZM73" s="20"/>
      <c r="ZN73" s="20"/>
      <c r="ZO73" s="20"/>
      <c r="ZP73" s="20"/>
      <c r="ZQ73" s="20"/>
      <c r="ZR73" s="20"/>
      <c r="ZS73" s="20"/>
      <c r="ZT73" s="20"/>
      <c r="ZU73" s="20"/>
      <c r="ZV73" s="20"/>
      <c r="ZW73" s="20"/>
      <c r="ZX73" s="20"/>
      <c r="ZY73" s="20"/>
      <c r="ZZ73" s="20"/>
      <c r="AAA73" s="20"/>
      <c r="AAB73" s="20"/>
      <c r="AAC73" s="20"/>
      <c r="AAD73" s="20"/>
      <c r="AAE73" s="20"/>
      <c r="AAF73" s="20"/>
      <c r="AAG73" s="20"/>
      <c r="AAH73" s="20"/>
      <c r="AAI73" s="20"/>
      <c r="AAJ73" s="20"/>
      <c r="AAK73" s="20"/>
      <c r="AAL73" s="20"/>
      <c r="AAM73" s="20"/>
      <c r="AAN73" s="20"/>
      <c r="AAO73" s="20"/>
      <c r="AAP73" s="20"/>
      <c r="AAQ73" s="20"/>
      <c r="AAR73" s="20"/>
      <c r="AAS73" s="20"/>
      <c r="AAT73" s="20"/>
      <c r="AAU73" s="20"/>
      <c r="AAV73" s="20"/>
      <c r="AAW73" s="20"/>
      <c r="AAX73" s="20"/>
      <c r="AAY73" s="20"/>
      <c r="AAZ73" s="20"/>
      <c r="ABA73" s="20"/>
      <c r="ABB73" s="20"/>
      <c r="ABC73" s="20"/>
      <c r="ABD73" s="20"/>
    </row>
    <row r="74" spans="1:732" ht="15" customHeight="1">
      <c r="A74" s="23">
        <v>3</v>
      </c>
      <c r="B74" s="24" t="s">
        <v>7</v>
      </c>
      <c r="C74" s="24" t="s">
        <v>5</v>
      </c>
      <c r="D74" s="25">
        <v>41293.427083333336</v>
      </c>
      <c r="E74" s="25">
        <v>41293.518750000003</v>
      </c>
      <c r="F74" s="25">
        <v>41293.524305555555</v>
      </c>
      <c r="G74" s="50">
        <f t="shared" si="10"/>
        <v>5.5555555518367328E-3</v>
      </c>
      <c r="H74" s="25">
        <v>41293.606249999997</v>
      </c>
      <c r="I74" s="25">
        <v>41293.614583333336</v>
      </c>
      <c r="J74" s="50">
        <f t="shared" si="4"/>
        <v>8.3333333386690356E-3</v>
      </c>
      <c r="K74" s="25">
        <v>41293.695833333331</v>
      </c>
      <c r="L74" s="25">
        <v>41293.700694444444</v>
      </c>
      <c r="M74" s="50">
        <f t="shared" si="5"/>
        <v>4.8611111124046147E-3</v>
      </c>
      <c r="N74" s="25">
        <v>41293.805555555555</v>
      </c>
      <c r="O74" s="25">
        <v>41293.813194444447</v>
      </c>
      <c r="P74" s="50">
        <f t="shared" si="11"/>
        <v>7.6388888919609599E-3</v>
      </c>
      <c r="Q74" s="25">
        <v>41293.918749999997</v>
      </c>
      <c r="R74" s="25" t="s">
        <v>126</v>
      </c>
      <c r="S74" s="25"/>
      <c r="T74" s="25" t="s">
        <v>126</v>
      </c>
      <c r="U74" s="25" t="s">
        <v>126</v>
      </c>
      <c r="V74" s="25"/>
      <c r="W74" s="25" t="s">
        <v>126</v>
      </c>
      <c r="X74" s="25" t="s">
        <v>126</v>
      </c>
      <c r="Y74" s="25"/>
      <c r="Z74" s="22" t="s">
        <v>124</v>
      </c>
      <c r="AA74" s="29" t="e">
        <f>Z74-D74</f>
        <v>#VALUE!</v>
      </c>
      <c r="AB74" s="30">
        <v>40</v>
      </c>
      <c r="AC74" s="34"/>
      <c r="AD74" s="30"/>
    </row>
    <row r="75" spans="1:732" ht="15" customHeight="1">
      <c r="A75" s="23">
        <v>13</v>
      </c>
      <c r="B75" s="24" t="s">
        <v>17</v>
      </c>
      <c r="C75" s="24" t="s">
        <v>5</v>
      </c>
      <c r="D75" s="25">
        <v>41293.427083333336</v>
      </c>
      <c r="E75" s="25">
        <v>41293.51458333333</v>
      </c>
      <c r="F75" s="25">
        <v>41293.525694444441</v>
      </c>
      <c r="G75" s="50">
        <f t="shared" si="10"/>
        <v>1.1111111110949423E-2</v>
      </c>
      <c r="H75" s="25">
        <v>41293.598611111112</v>
      </c>
      <c r="I75" s="25">
        <v>41293.602777777778</v>
      </c>
      <c r="J75" s="50">
        <f t="shared" si="4"/>
        <v>4.166666665696539E-3</v>
      </c>
      <c r="K75" s="25">
        <v>41293.679861111108</v>
      </c>
      <c r="L75" s="25">
        <v>41293.688888888886</v>
      </c>
      <c r="M75" s="50">
        <f t="shared" si="5"/>
        <v>9.0277777781011537E-3</v>
      </c>
      <c r="N75" s="25">
        <v>41293.782638888886</v>
      </c>
      <c r="O75" s="25">
        <v>41293.852083333331</v>
      </c>
      <c r="P75" s="50">
        <f t="shared" si="11"/>
        <v>6.9444444445252884E-2</v>
      </c>
      <c r="Q75" s="25">
        <v>41293.947916666664</v>
      </c>
      <c r="R75" s="25">
        <v>41293.95208333333</v>
      </c>
      <c r="S75" s="50">
        <f>R75-Q75</f>
        <v>4.166666665696539E-3</v>
      </c>
      <c r="T75" s="25" t="s">
        <v>126</v>
      </c>
      <c r="U75" s="25" t="s">
        <v>126</v>
      </c>
      <c r="V75" s="25"/>
      <c r="W75" s="25" t="s">
        <v>126</v>
      </c>
      <c r="X75" s="25" t="s">
        <v>126</v>
      </c>
      <c r="Y75" s="25"/>
      <c r="Z75" s="22" t="s">
        <v>124</v>
      </c>
      <c r="AA75" s="29" t="e">
        <f>Z75-D75</f>
        <v>#VALUE!</v>
      </c>
      <c r="AB75" s="30">
        <v>40</v>
      </c>
      <c r="AC75" s="34"/>
      <c r="AD75" s="30" t="s">
        <v>129</v>
      </c>
    </row>
    <row r="76" spans="1:732" s="15" customFormat="1" ht="15" customHeight="1">
      <c r="A76" s="23">
        <v>20</v>
      </c>
      <c r="B76" s="24" t="s">
        <v>24</v>
      </c>
      <c r="C76" s="24" t="s">
        <v>5</v>
      </c>
      <c r="D76" s="25">
        <v>41293.427083333336</v>
      </c>
      <c r="E76" s="25">
        <v>41293.53125</v>
      </c>
      <c r="F76" s="25">
        <v>41293.540277777778</v>
      </c>
      <c r="G76" s="50">
        <f t="shared" si="10"/>
        <v>9.0277777781011537E-3</v>
      </c>
      <c r="H76" s="25">
        <v>41293.609722222223</v>
      </c>
      <c r="I76" s="25">
        <v>41293.617361111108</v>
      </c>
      <c r="J76" s="50">
        <f t="shared" si="4"/>
        <v>7.6388888846850023E-3</v>
      </c>
      <c r="K76" s="25">
        <v>41293.691666666666</v>
      </c>
      <c r="L76" s="25">
        <v>41293.701388888891</v>
      </c>
      <c r="M76" s="50">
        <f t="shared" si="5"/>
        <v>9.7222222248092294E-3</v>
      </c>
      <c r="N76" s="25">
        <v>41293.801388888889</v>
      </c>
      <c r="O76" s="25">
        <v>41293.850694444445</v>
      </c>
      <c r="P76" s="50">
        <f t="shared" si="11"/>
        <v>4.9305555556202307E-2</v>
      </c>
      <c r="Q76" s="25">
        <v>41293.953472222223</v>
      </c>
      <c r="R76" s="23" t="s">
        <v>126</v>
      </c>
      <c r="S76" s="23"/>
      <c r="T76" s="23" t="s">
        <v>126</v>
      </c>
      <c r="U76" s="23" t="s">
        <v>126</v>
      </c>
      <c r="V76" s="23"/>
      <c r="W76" s="23" t="s">
        <v>126</v>
      </c>
      <c r="X76" s="23" t="s">
        <v>126</v>
      </c>
      <c r="Y76" s="23"/>
      <c r="Z76" s="22" t="s">
        <v>124</v>
      </c>
      <c r="AA76" s="29" t="e">
        <f>Z76-D76</f>
        <v>#VALUE!</v>
      </c>
      <c r="AB76" s="30">
        <v>40</v>
      </c>
      <c r="AC76" s="34"/>
      <c r="AD76" s="3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  <c r="LA76" s="20"/>
      <c r="LB76" s="20"/>
      <c r="LC76" s="20"/>
      <c r="LD76" s="20"/>
      <c r="LE76" s="20"/>
      <c r="LF76" s="20"/>
      <c r="LG76" s="20"/>
      <c r="LH76" s="20"/>
      <c r="LI76" s="20"/>
      <c r="LJ76" s="20"/>
      <c r="LK76" s="20"/>
      <c r="LL76" s="20"/>
      <c r="LM76" s="20"/>
      <c r="LN76" s="20"/>
      <c r="LO76" s="20"/>
      <c r="LP76" s="20"/>
      <c r="LQ76" s="20"/>
      <c r="LR76" s="20"/>
      <c r="LS76" s="20"/>
      <c r="LT76" s="20"/>
      <c r="LU76" s="20"/>
      <c r="LV76" s="20"/>
      <c r="LW76" s="20"/>
      <c r="LX76" s="20"/>
      <c r="LY76" s="20"/>
      <c r="LZ76" s="20"/>
      <c r="MA76" s="20"/>
      <c r="MB76" s="20"/>
      <c r="MC76" s="20"/>
      <c r="MD76" s="20"/>
      <c r="ME76" s="20"/>
      <c r="MF76" s="20"/>
      <c r="MG76" s="20"/>
      <c r="MH76" s="20"/>
      <c r="MI76" s="20"/>
      <c r="MJ76" s="20"/>
      <c r="MK76" s="20"/>
      <c r="ML76" s="20"/>
      <c r="MM76" s="20"/>
      <c r="MN76" s="20"/>
      <c r="MO76" s="20"/>
      <c r="MP76" s="20"/>
      <c r="MQ76" s="20"/>
      <c r="MR76" s="20"/>
      <c r="MS76" s="20"/>
      <c r="MT76" s="20"/>
      <c r="MU76" s="20"/>
      <c r="MV76" s="20"/>
      <c r="MW76" s="20"/>
      <c r="MX76" s="20"/>
      <c r="MY76" s="20"/>
      <c r="MZ76" s="20"/>
      <c r="NA76" s="20"/>
      <c r="NB76" s="20"/>
      <c r="NC76" s="20"/>
      <c r="ND76" s="20"/>
      <c r="NE76" s="20"/>
      <c r="NF76" s="20"/>
      <c r="NG76" s="20"/>
      <c r="NH76" s="20"/>
      <c r="NI76" s="20"/>
      <c r="NJ76" s="20"/>
      <c r="NK76" s="20"/>
      <c r="NL76" s="20"/>
      <c r="NM76" s="20"/>
      <c r="NN76" s="20"/>
      <c r="NO76" s="20"/>
      <c r="NP76" s="20"/>
      <c r="NQ76" s="20"/>
      <c r="NR76" s="20"/>
      <c r="NS76" s="20"/>
      <c r="NT76" s="20"/>
      <c r="NU76" s="20"/>
      <c r="NV76" s="20"/>
      <c r="NW76" s="20"/>
      <c r="NX76" s="20"/>
      <c r="NY76" s="20"/>
      <c r="NZ76" s="20"/>
      <c r="OA76" s="20"/>
      <c r="OB76" s="20"/>
      <c r="OC76" s="20"/>
      <c r="OD76" s="20"/>
      <c r="OE76" s="20"/>
      <c r="OF76" s="20"/>
      <c r="OG76" s="20"/>
      <c r="OH76" s="20"/>
      <c r="OI76" s="20"/>
      <c r="OJ76" s="20"/>
      <c r="OK76" s="20"/>
      <c r="OL76" s="20"/>
      <c r="OM76" s="20"/>
      <c r="ON76" s="20"/>
      <c r="OO76" s="20"/>
      <c r="OP76" s="20"/>
      <c r="OQ76" s="20"/>
      <c r="OR76" s="20"/>
      <c r="OS76" s="20"/>
      <c r="OT76" s="20"/>
      <c r="OU76" s="20"/>
      <c r="OV76" s="20"/>
      <c r="OW76" s="20"/>
      <c r="OX76" s="20"/>
      <c r="OY76" s="20"/>
      <c r="OZ76" s="20"/>
      <c r="PA76" s="20"/>
      <c r="PB76" s="20"/>
      <c r="PC76" s="20"/>
      <c r="PD76" s="20"/>
      <c r="PE76" s="20"/>
      <c r="PF76" s="20"/>
      <c r="PG76" s="20"/>
      <c r="PH76" s="20"/>
      <c r="PI76" s="20"/>
      <c r="PJ76" s="20"/>
      <c r="PK76" s="20"/>
      <c r="PL76" s="20"/>
      <c r="PM76" s="20"/>
      <c r="PN76" s="20"/>
      <c r="PO76" s="20"/>
      <c r="PP76" s="20"/>
      <c r="PQ76" s="20"/>
      <c r="PR76" s="20"/>
      <c r="PS76" s="20"/>
      <c r="PT76" s="20"/>
      <c r="PU76" s="20"/>
      <c r="PV76" s="20"/>
      <c r="PW76" s="20"/>
      <c r="PX76" s="20"/>
      <c r="PY76" s="20"/>
      <c r="PZ76" s="20"/>
      <c r="QA76" s="20"/>
      <c r="QB76" s="20"/>
      <c r="QC76" s="20"/>
      <c r="QD76" s="20"/>
      <c r="QE76" s="20"/>
      <c r="QF76" s="20"/>
      <c r="QG76" s="20"/>
      <c r="QH76" s="20"/>
      <c r="QI76" s="20"/>
      <c r="QJ76" s="20"/>
      <c r="QK76" s="20"/>
      <c r="QL76" s="20"/>
      <c r="QM76" s="20"/>
      <c r="QN76" s="20"/>
      <c r="QO76" s="20"/>
      <c r="QP76" s="20"/>
      <c r="QQ76" s="20"/>
      <c r="QR76" s="20"/>
      <c r="QS76" s="20"/>
      <c r="QT76" s="20"/>
      <c r="QU76" s="20"/>
      <c r="QV76" s="20"/>
      <c r="QW76" s="20"/>
      <c r="QX76" s="20"/>
      <c r="QY76" s="20"/>
      <c r="QZ76" s="20"/>
      <c r="RA76" s="20"/>
      <c r="RB76" s="20"/>
      <c r="RC76" s="20"/>
      <c r="RD76" s="20"/>
      <c r="RE76" s="20"/>
      <c r="RF76" s="20"/>
      <c r="RG76" s="20"/>
      <c r="RH76" s="20"/>
      <c r="RI76" s="20"/>
      <c r="RJ76" s="20"/>
      <c r="RK76" s="20"/>
      <c r="RL76" s="20"/>
      <c r="RM76" s="20"/>
      <c r="RN76" s="20"/>
      <c r="RO76" s="20"/>
      <c r="RP76" s="20"/>
      <c r="RQ76" s="20"/>
      <c r="RR76" s="20"/>
      <c r="RS76" s="20"/>
      <c r="RT76" s="20"/>
      <c r="RU76" s="20"/>
      <c r="RV76" s="20"/>
      <c r="RW76" s="20"/>
      <c r="RX76" s="20"/>
      <c r="RY76" s="20"/>
      <c r="RZ76" s="20"/>
      <c r="SA76" s="20"/>
      <c r="SB76" s="20"/>
      <c r="SC76" s="20"/>
      <c r="SD76" s="20"/>
      <c r="SE76" s="20"/>
      <c r="SF76" s="20"/>
      <c r="SG76" s="20"/>
      <c r="SH76" s="20"/>
      <c r="SI76" s="20"/>
      <c r="SJ76" s="20"/>
      <c r="SK76" s="20"/>
      <c r="SL76" s="20"/>
      <c r="SM76" s="20"/>
      <c r="SN76" s="20"/>
      <c r="SO76" s="20"/>
      <c r="SP76" s="20"/>
      <c r="SQ76" s="20"/>
      <c r="SR76" s="20"/>
      <c r="SS76" s="20"/>
      <c r="ST76" s="20"/>
      <c r="SU76" s="20"/>
      <c r="SV76" s="20"/>
      <c r="SW76" s="20"/>
      <c r="SX76" s="20"/>
      <c r="SY76" s="20"/>
      <c r="SZ76" s="20"/>
      <c r="TA76" s="20"/>
      <c r="TB76" s="20"/>
      <c r="TC76" s="20"/>
      <c r="TD76" s="20"/>
      <c r="TE76" s="20"/>
      <c r="TF76" s="20"/>
      <c r="TG76" s="20"/>
      <c r="TH76" s="20"/>
      <c r="TI76" s="20"/>
      <c r="TJ76" s="20"/>
      <c r="TK76" s="20"/>
      <c r="TL76" s="20"/>
      <c r="TM76" s="20"/>
      <c r="TN76" s="20"/>
      <c r="TO76" s="20"/>
      <c r="TP76" s="20"/>
      <c r="TQ76" s="20"/>
      <c r="TR76" s="20"/>
      <c r="TS76" s="20"/>
      <c r="TT76" s="20"/>
      <c r="TU76" s="20"/>
      <c r="TV76" s="20"/>
      <c r="TW76" s="20"/>
      <c r="TX76" s="20"/>
      <c r="TY76" s="20"/>
      <c r="TZ76" s="20"/>
      <c r="UA76" s="20"/>
      <c r="UB76" s="20"/>
      <c r="UC76" s="20"/>
      <c r="UD76" s="20"/>
      <c r="UE76" s="20"/>
      <c r="UF76" s="20"/>
      <c r="UG76" s="20"/>
      <c r="UH76" s="20"/>
      <c r="UI76" s="20"/>
      <c r="UJ76" s="20"/>
      <c r="UK76" s="20"/>
      <c r="UL76" s="20"/>
      <c r="UM76" s="20"/>
      <c r="UN76" s="20"/>
      <c r="UO76" s="20"/>
      <c r="UP76" s="20"/>
      <c r="UQ76" s="20"/>
      <c r="UR76" s="20"/>
      <c r="US76" s="20"/>
      <c r="UT76" s="20"/>
      <c r="UU76" s="20"/>
      <c r="UV76" s="20"/>
      <c r="UW76" s="20"/>
      <c r="UX76" s="20"/>
      <c r="UY76" s="20"/>
      <c r="UZ76" s="20"/>
      <c r="VA76" s="20"/>
      <c r="VB76" s="20"/>
      <c r="VC76" s="20"/>
      <c r="VD76" s="20"/>
      <c r="VE76" s="20"/>
      <c r="VF76" s="20"/>
      <c r="VG76" s="20"/>
      <c r="VH76" s="20"/>
      <c r="VI76" s="20"/>
      <c r="VJ76" s="20"/>
      <c r="VK76" s="20"/>
      <c r="VL76" s="20"/>
      <c r="VM76" s="20"/>
      <c r="VN76" s="20"/>
      <c r="VO76" s="20"/>
      <c r="VP76" s="20"/>
      <c r="VQ76" s="20"/>
      <c r="VR76" s="20"/>
      <c r="VS76" s="20"/>
      <c r="VT76" s="20"/>
      <c r="VU76" s="20"/>
      <c r="VV76" s="20"/>
      <c r="VW76" s="20"/>
      <c r="VX76" s="20"/>
      <c r="VY76" s="20"/>
      <c r="VZ76" s="20"/>
      <c r="WA76" s="20"/>
      <c r="WB76" s="20"/>
      <c r="WC76" s="20"/>
      <c r="WD76" s="20"/>
      <c r="WE76" s="20"/>
      <c r="WF76" s="20"/>
      <c r="WG76" s="20"/>
      <c r="WH76" s="20"/>
      <c r="WI76" s="20"/>
      <c r="WJ76" s="20"/>
      <c r="WK76" s="20"/>
      <c r="WL76" s="20"/>
      <c r="WM76" s="20"/>
      <c r="WN76" s="20"/>
      <c r="WO76" s="20"/>
      <c r="WP76" s="20"/>
      <c r="WQ76" s="20"/>
      <c r="WR76" s="20"/>
      <c r="WS76" s="20"/>
      <c r="WT76" s="20"/>
      <c r="WU76" s="20"/>
      <c r="WV76" s="20"/>
      <c r="WW76" s="20"/>
      <c r="WX76" s="20"/>
      <c r="WY76" s="20"/>
      <c r="WZ76" s="20"/>
      <c r="XA76" s="20"/>
      <c r="XB76" s="20"/>
      <c r="XC76" s="20"/>
      <c r="XD76" s="20"/>
      <c r="XE76" s="20"/>
      <c r="XF76" s="20"/>
      <c r="XG76" s="20"/>
      <c r="XH76" s="20"/>
      <c r="XI76" s="20"/>
      <c r="XJ76" s="20"/>
      <c r="XK76" s="20"/>
      <c r="XL76" s="20"/>
      <c r="XM76" s="20"/>
      <c r="XN76" s="20"/>
      <c r="XO76" s="20"/>
      <c r="XP76" s="20"/>
      <c r="XQ76" s="20"/>
      <c r="XR76" s="20"/>
      <c r="XS76" s="20"/>
      <c r="XT76" s="20"/>
      <c r="XU76" s="20"/>
      <c r="XV76" s="20"/>
      <c r="XW76" s="20"/>
      <c r="XX76" s="20"/>
      <c r="XY76" s="20"/>
      <c r="XZ76" s="20"/>
      <c r="YA76" s="20"/>
      <c r="YB76" s="20"/>
      <c r="YC76" s="20"/>
      <c r="YD76" s="20"/>
      <c r="YE76" s="20"/>
      <c r="YF76" s="20"/>
      <c r="YG76" s="20"/>
      <c r="YH76" s="20"/>
      <c r="YI76" s="20"/>
      <c r="YJ76" s="20"/>
      <c r="YK76" s="20"/>
      <c r="YL76" s="20"/>
      <c r="YM76" s="20"/>
      <c r="YN76" s="20"/>
      <c r="YO76" s="20"/>
      <c r="YP76" s="20"/>
      <c r="YQ76" s="20"/>
      <c r="YR76" s="20"/>
      <c r="YS76" s="20"/>
      <c r="YT76" s="20"/>
      <c r="YU76" s="20"/>
      <c r="YV76" s="20"/>
      <c r="YW76" s="20"/>
      <c r="YX76" s="20"/>
      <c r="YY76" s="20"/>
      <c r="YZ76" s="20"/>
      <c r="ZA76" s="20"/>
      <c r="ZB76" s="20"/>
      <c r="ZC76" s="20"/>
      <c r="ZD76" s="20"/>
      <c r="ZE76" s="20"/>
      <c r="ZF76" s="20"/>
      <c r="ZG76" s="20"/>
      <c r="ZH76" s="20"/>
      <c r="ZI76" s="20"/>
      <c r="ZJ76" s="20"/>
      <c r="ZK76" s="20"/>
      <c r="ZL76" s="20"/>
      <c r="ZM76" s="20"/>
      <c r="ZN76" s="20"/>
      <c r="ZO76" s="20"/>
      <c r="ZP76" s="20"/>
      <c r="ZQ76" s="20"/>
      <c r="ZR76" s="20"/>
      <c r="ZS76" s="20"/>
      <c r="ZT76" s="20"/>
      <c r="ZU76" s="20"/>
      <c r="ZV76" s="20"/>
      <c r="ZW76" s="20"/>
      <c r="ZX76" s="20"/>
      <c r="ZY76" s="20"/>
      <c r="ZZ76" s="20"/>
      <c r="AAA76" s="20"/>
      <c r="AAB76" s="20"/>
      <c r="AAC76" s="20"/>
      <c r="AAD76" s="20"/>
      <c r="AAE76" s="20"/>
      <c r="AAF76" s="20"/>
      <c r="AAG76" s="20"/>
      <c r="AAH76" s="20"/>
      <c r="AAI76" s="20"/>
      <c r="AAJ76" s="20"/>
      <c r="AAK76" s="20"/>
      <c r="AAL76" s="20"/>
      <c r="AAM76" s="20"/>
      <c r="AAN76" s="20"/>
      <c r="AAO76" s="20"/>
      <c r="AAP76" s="20"/>
      <c r="AAQ76" s="20"/>
      <c r="AAR76" s="20"/>
      <c r="AAS76" s="20"/>
      <c r="AAT76" s="20"/>
      <c r="AAU76" s="20"/>
      <c r="AAV76" s="20"/>
      <c r="AAW76" s="20"/>
      <c r="AAX76" s="20"/>
      <c r="AAY76" s="20"/>
      <c r="AAZ76" s="20"/>
      <c r="ABA76" s="20"/>
      <c r="ABB76" s="20"/>
      <c r="ABC76" s="20"/>
      <c r="ABD76" s="20"/>
    </row>
    <row r="77" spans="1:732" ht="15" customHeight="1">
      <c r="A77" s="23">
        <v>67</v>
      </c>
      <c r="B77" s="24" t="s">
        <v>70</v>
      </c>
      <c r="C77" s="24" t="s">
        <v>5</v>
      </c>
      <c r="D77" s="25">
        <v>41293.427083333336</v>
      </c>
      <c r="E77" s="25">
        <v>41293.529861111114</v>
      </c>
      <c r="F77" s="25">
        <v>41293.534722222219</v>
      </c>
      <c r="G77" s="50">
        <f t="shared" si="10"/>
        <v>4.8611111051286571E-3</v>
      </c>
      <c r="H77" s="25">
        <v>41293.626388888886</v>
      </c>
      <c r="I77" s="25">
        <v>41293.628472222219</v>
      </c>
      <c r="J77" s="50">
        <f t="shared" si="4"/>
        <v>2.0833333328482695E-3</v>
      </c>
      <c r="K77" s="25">
        <v>41293.72152777778</v>
      </c>
      <c r="L77" s="25">
        <v>41293.725694444445</v>
      </c>
      <c r="M77" s="50">
        <f t="shared" si="5"/>
        <v>4.166666665696539E-3</v>
      </c>
      <c r="N77" s="25">
        <v>41293.854861111111</v>
      </c>
      <c r="O77" s="25">
        <v>41293.856944444444</v>
      </c>
      <c r="P77" s="50">
        <f t="shared" si="11"/>
        <v>2.0833333328482695E-3</v>
      </c>
      <c r="Q77" s="25">
        <v>41293.965277777781</v>
      </c>
      <c r="R77" s="25" t="s">
        <v>126</v>
      </c>
      <c r="S77" s="25"/>
      <c r="T77" s="25" t="s">
        <v>126</v>
      </c>
      <c r="U77" s="25" t="s">
        <v>126</v>
      </c>
      <c r="V77" s="25"/>
      <c r="W77" s="25" t="s">
        <v>126</v>
      </c>
      <c r="X77" s="25" t="s">
        <v>126</v>
      </c>
      <c r="Y77" s="25"/>
      <c r="Z77" s="22" t="s">
        <v>124</v>
      </c>
      <c r="AA77" s="29" t="e">
        <f>Z77-D77</f>
        <v>#VALUE!</v>
      </c>
      <c r="AB77" s="30">
        <v>40</v>
      </c>
      <c r="AC77" s="34"/>
      <c r="AD77" s="30"/>
    </row>
    <row r="78" spans="1:732" ht="15" customHeight="1">
      <c r="A78" s="23">
        <v>37</v>
      </c>
      <c r="B78" s="24" t="s">
        <v>41</v>
      </c>
      <c r="C78" s="24" t="s">
        <v>5</v>
      </c>
      <c r="D78" s="25">
        <v>41293.427083333336</v>
      </c>
      <c r="E78" s="25">
        <v>41293.527777777781</v>
      </c>
      <c r="F78" s="25">
        <v>41293.530555555553</v>
      </c>
      <c r="G78" s="50">
        <f t="shared" si="10"/>
        <v>2.7777777722803876E-3</v>
      </c>
      <c r="H78" s="25">
        <v>41293.629166666666</v>
      </c>
      <c r="I78" s="25">
        <v>41293.634027777778</v>
      </c>
      <c r="J78" s="50">
        <f t="shared" si="4"/>
        <v>4.8611111124046147E-3</v>
      </c>
      <c r="K78" s="25">
        <v>41293.734722222223</v>
      </c>
      <c r="L78" s="25">
        <v>41293.739583333336</v>
      </c>
      <c r="M78" s="50">
        <f t="shared" si="5"/>
        <v>4.8611111124046147E-3</v>
      </c>
      <c r="N78" s="25">
        <v>41293.863194444442</v>
      </c>
      <c r="O78" s="25">
        <v>41293.880555555559</v>
      </c>
      <c r="P78" s="50">
        <f t="shared" si="11"/>
        <v>1.7361111116770189E-2</v>
      </c>
      <c r="Q78" s="25">
        <v>41294.010416666664</v>
      </c>
      <c r="R78" s="25">
        <v>41294.017361111109</v>
      </c>
      <c r="S78" s="50">
        <f>R78-Q78</f>
        <v>6.9444444452528842E-3</v>
      </c>
      <c r="T78" s="25" t="s">
        <v>126</v>
      </c>
      <c r="U78" s="25" t="s">
        <v>126</v>
      </c>
      <c r="V78" s="25"/>
      <c r="W78" s="25" t="s">
        <v>126</v>
      </c>
      <c r="X78" s="25" t="s">
        <v>126</v>
      </c>
      <c r="Y78" s="25"/>
      <c r="Z78" s="22" t="s">
        <v>124</v>
      </c>
      <c r="AA78" s="29" t="e">
        <f>Z78-D78</f>
        <v>#VALUE!</v>
      </c>
      <c r="AB78" s="30">
        <v>40</v>
      </c>
      <c r="AC78" s="34"/>
      <c r="AD78" s="30" t="s">
        <v>129</v>
      </c>
    </row>
    <row r="79" spans="1:732" ht="15" customHeight="1">
      <c r="A79" s="23">
        <v>78</v>
      </c>
      <c r="B79" s="24" t="s">
        <v>81</v>
      </c>
      <c r="C79" s="24" t="s">
        <v>5</v>
      </c>
      <c r="D79" s="25">
        <v>41293.427083333336</v>
      </c>
      <c r="E79" s="25">
        <v>41293.537499999999</v>
      </c>
      <c r="F79" s="25">
        <v>41293.544444444444</v>
      </c>
      <c r="G79" s="50">
        <f t="shared" si="10"/>
        <v>6.9444444452528842E-3</v>
      </c>
      <c r="H79" s="25">
        <v>41293.637499999997</v>
      </c>
      <c r="I79" s="25">
        <v>41293.643055555556</v>
      </c>
      <c r="J79" s="50">
        <f t="shared" si="4"/>
        <v>5.5555555591126904E-3</v>
      </c>
      <c r="K79" s="25">
        <v>41293.73541666667</v>
      </c>
      <c r="L79" s="25">
        <v>41293.743055555555</v>
      </c>
      <c r="M79" s="50">
        <f t="shared" si="5"/>
        <v>7.6388888846850023E-3</v>
      </c>
      <c r="N79" s="25">
        <v>41293.851388888892</v>
      </c>
      <c r="O79" s="25">
        <v>41293.904861111114</v>
      </c>
      <c r="P79" s="50">
        <f t="shared" si="11"/>
        <v>5.3472222221898846E-2</v>
      </c>
      <c r="Q79" s="25">
        <v>41294.040277777778</v>
      </c>
      <c r="R79" s="25" t="s">
        <v>126</v>
      </c>
      <c r="S79" s="25"/>
      <c r="T79" s="25" t="s">
        <v>126</v>
      </c>
      <c r="U79" s="25" t="s">
        <v>126</v>
      </c>
      <c r="V79" s="25"/>
      <c r="W79" s="25" t="s">
        <v>126</v>
      </c>
      <c r="X79" s="25" t="s">
        <v>126</v>
      </c>
      <c r="Y79" s="25"/>
      <c r="Z79" s="22" t="s">
        <v>124</v>
      </c>
      <c r="AA79" s="29" t="e">
        <f>Z79-D79</f>
        <v>#VALUE!</v>
      </c>
      <c r="AB79" s="30">
        <v>40</v>
      </c>
      <c r="AC79" s="34"/>
      <c r="AD79" s="30"/>
    </row>
    <row r="80" spans="1:732" ht="15" customHeight="1">
      <c r="A80" s="23">
        <v>48</v>
      </c>
      <c r="B80" s="24" t="s">
        <v>52</v>
      </c>
      <c r="C80" s="24" t="s">
        <v>5</v>
      </c>
      <c r="D80" s="25">
        <v>41293.427083333336</v>
      </c>
      <c r="E80" s="25">
        <v>41293.537499999999</v>
      </c>
      <c r="F80" s="25">
        <v>41293.544444444444</v>
      </c>
      <c r="G80" s="50">
        <f t="shared" si="10"/>
        <v>6.9444444452528842E-3</v>
      </c>
      <c r="H80" s="25">
        <v>41293.637499999997</v>
      </c>
      <c r="I80" s="25">
        <v>41293.643055555556</v>
      </c>
      <c r="J80" s="50">
        <f t="shared" si="4"/>
        <v>5.5555555591126904E-3</v>
      </c>
      <c r="K80" s="25">
        <v>41293.73541666667</v>
      </c>
      <c r="L80" s="25">
        <v>41293.743055555555</v>
      </c>
      <c r="M80" s="50">
        <f t="shared" si="5"/>
        <v>7.6388888846850023E-3</v>
      </c>
      <c r="N80" s="25">
        <v>41293.852083333331</v>
      </c>
      <c r="O80" s="25">
        <v>41293.904861111114</v>
      </c>
      <c r="P80" s="50">
        <f t="shared" si="11"/>
        <v>5.2777777782466728E-2</v>
      </c>
      <c r="Q80" s="25">
        <v>41294.040277777778</v>
      </c>
      <c r="R80" s="25" t="s">
        <v>126</v>
      </c>
      <c r="S80" s="25"/>
      <c r="T80" s="25" t="s">
        <v>126</v>
      </c>
      <c r="U80" s="25" t="s">
        <v>126</v>
      </c>
      <c r="V80" s="25"/>
      <c r="W80" s="25" t="s">
        <v>126</v>
      </c>
      <c r="X80" s="25" t="s">
        <v>126</v>
      </c>
      <c r="Y80" s="25"/>
      <c r="Z80" s="22" t="s">
        <v>124</v>
      </c>
      <c r="AA80" s="29" t="e">
        <f>Z80-D80</f>
        <v>#VALUE!</v>
      </c>
      <c r="AB80" s="30">
        <v>40</v>
      </c>
      <c r="AC80" s="34"/>
      <c r="AD80" s="30"/>
    </row>
    <row r="81" spans="1:732" s="15" customFormat="1" ht="15" customHeight="1">
      <c r="A81" s="23">
        <v>76</v>
      </c>
      <c r="B81" s="24" t="s">
        <v>79</v>
      </c>
      <c r="C81" s="24" t="s">
        <v>5</v>
      </c>
      <c r="D81" s="25">
        <v>41293.427083333336</v>
      </c>
      <c r="E81" s="25">
        <v>41293.523611111108</v>
      </c>
      <c r="F81" s="25">
        <v>41293.532638888886</v>
      </c>
      <c r="G81" s="50">
        <f t="shared" si="10"/>
        <v>9.0277777781011537E-3</v>
      </c>
      <c r="H81" s="25">
        <v>41293.614583333336</v>
      </c>
      <c r="I81" s="25">
        <v>41293.632638888892</v>
      </c>
      <c r="J81" s="50">
        <f t="shared" si="4"/>
        <v>1.8055555556202307E-2</v>
      </c>
      <c r="K81" s="25">
        <v>41293.740972222222</v>
      </c>
      <c r="L81" s="25">
        <v>41293.760416666664</v>
      </c>
      <c r="M81" s="50">
        <f t="shared" si="5"/>
        <v>1.9444444442342501E-2</v>
      </c>
      <c r="N81" s="25">
        <v>41293.895833333336</v>
      </c>
      <c r="O81" s="25">
        <v>41293.944444444445</v>
      </c>
      <c r="P81" s="50">
        <f t="shared" si="11"/>
        <v>4.8611111109494232E-2</v>
      </c>
      <c r="Q81" s="25">
        <v>41294.114583333336</v>
      </c>
      <c r="R81" s="25" t="s">
        <v>126</v>
      </c>
      <c r="S81" s="25"/>
      <c r="T81" s="25" t="s">
        <v>126</v>
      </c>
      <c r="U81" s="25" t="s">
        <v>126</v>
      </c>
      <c r="V81" s="25"/>
      <c r="W81" s="25" t="s">
        <v>126</v>
      </c>
      <c r="X81" s="25" t="s">
        <v>126</v>
      </c>
      <c r="Y81" s="25"/>
      <c r="Z81" s="22" t="s">
        <v>124</v>
      </c>
      <c r="AA81" s="29" t="e">
        <f>Z81-D81</f>
        <v>#VALUE!</v>
      </c>
      <c r="AB81" s="30">
        <v>40</v>
      </c>
      <c r="AC81" s="34"/>
      <c r="AD81" s="3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/>
      <c r="KB81" s="20"/>
      <c r="KC81" s="20"/>
      <c r="KD81" s="20"/>
      <c r="KE81" s="20"/>
      <c r="KF81" s="20"/>
      <c r="KG81" s="20"/>
      <c r="KH81" s="20"/>
      <c r="KI81" s="20"/>
      <c r="KJ81" s="20"/>
      <c r="KK81" s="20"/>
      <c r="KL81" s="20"/>
      <c r="KM81" s="20"/>
      <c r="KN81" s="20"/>
      <c r="KO81" s="20"/>
      <c r="KP81" s="20"/>
      <c r="KQ81" s="20"/>
      <c r="KR81" s="20"/>
      <c r="KS81" s="20"/>
      <c r="KT81" s="20"/>
      <c r="KU81" s="20"/>
      <c r="KV81" s="20"/>
      <c r="KW81" s="20"/>
      <c r="KX81" s="20"/>
      <c r="KY81" s="20"/>
      <c r="KZ81" s="20"/>
      <c r="LA81" s="20"/>
      <c r="LB81" s="20"/>
      <c r="LC81" s="20"/>
      <c r="LD81" s="20"/>
      <c r="LE81" s="20"/>
      <c r="LF81" s="20"/>
      <c r="LG81" s="20"/>
      <c r="LH81" s="20"/>
      <c r="LI81" s="20"/>
      <c r="LJ81" s="20"/>
      <c r="LK81" s="20"/>
      <c r="LL81" s="20"/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/>
      <c r="OE81" s="20"/>
      <c r="OF81" s="20"/>
      <c r="OG81" s="20"/>
      <c r="OH81" s="20"/>
      <c r="OI81" s="20"/>
      <c r="OJ81" s="20"/>
      <c r="OK81" s="20"/>
      <c r="OL81" s="20"/>
      <c r="OM81" s="20"/>
      <c r="ON81" s="20"/>
      <c r="OO81" s="20"/>
      <c r="OP81" s="20"/>
      <c r="OQ81" s="20"/>
      <c r="OR81" s="20"/>
      <c r="OS81" s="20"/>
      <c r="OT81" s="20"/>
      <c r="OU81" s="20"/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/>
      <c r="QG81" s="20"/>
      <c r="QH81" s="20"/>
      <c r="QI81" s="20"/>
      <c r="QJ81" s="20"/>
      <c r="QK81" s="20"/>
      <c r="QL81" s="20"/>
      <c r="QM81" s="20"/>
      <c r="QN81" s="20"/>
      <c r="QO81" s="20"/>
      <c r="QP81" s="20"/>
      <c r="QQ81" s="20"/>
      <c r="QR81" s="20"/>
      <c r="QS81" s="20"/>
      <c r="QT81" s="20"/>
      <c r="QU81" s="20"/>
      <c r="QV81" s="20"/>
      <c r="QW81" s="20"/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/>
      <c r="SA81" s="20"/>
      <c r="SB81" s="20"/>
      <c r="SC81" s="20"/>
      <c r="SD81" s="20"/>
      <c r="SE81" s="20"/>
      <c r="SF81" s="20"/>
      <c r="SG81" s="20"/>
      <c r="SH81" s="20"/>
      <c r="SI81" s="20"/>
      <c r="SJ81" s="20"/>
      <c r="SK81" s="20"/>
      <c r="SL81" s="20"/>
      <c r="SM81" s="20"/>
      <c r="SN81" s="20"/>
      <c r="SO81" s="20"/>
      <c r="SP81" s="20"/>
      <c r="SQ81" s="20"/>
      <c r="SR81" s="20"/>
      <c r="SS81" s="20"/>
      <c r="ST81" s="20"/>
      <c r="SU81" s="20"/>
      <c r="SV81" s="20"/>
      <c r="SW81" s="20"/>
      <c r="SX81" s="20"/>
      <c r="SY81" s="20"/>
      <c r="SZ81" s="20"/>
      <c r="TA81" s="20"/>
      <c r="TB81" s="20"/>
      <c r="TC81" s="20"/>
      <c r="TD81" s="20"/>
      <c r="TE81" s="20"/>
      <c r="TF81" s="20"/>
      <c r="TG81" s="20"/>
      <c r="TH81" s="20"/>
      <c r="TI81" s="20"/>
      <c r="TJ81" s="20"/>
      <c r="TK81" s="20"/>
      <c r="TL81" s="20"/>
      <c r="TM81" s="20"/>
      <c r="TN81" s="20"/>
      <c r="TO81" s="20"/>
      <c r="TP81" s="20"/>
      <c r="TQ81" s="20"/>
      <c r="TR81" s="20"/>
      <c r="TS81" s="20"/>
      <c r="TT81" s="20"/>
      <c r="TU81" s="20"/>
      <c r="TV81" s="20"/>
      <c r="TW81" s="20"/>
      <c r="TX81" s="20"/>
      <c r="TY81" s="20"/>
      <c r="TZ81" s="20"/>
      <c r="UA81" s="20"/>
      <c r="UB81" s="20"/>
      <c r="UC81" s="20"/>
      <c r="UD81" s="20"/>
      <c r="UE81" s="20"/>
      <c r="UF81" s="20"/>
      <c r="UG81" s="20"/>
      <c r="UH81" s="20"/>
      <c r="UI81" s="20"/>
      <c r="UJ81" s="20"/>
      <c r="UK81" s="20"/>
      <c r="UL81" s="20"/>
      <c r="UM81" s="20"/>
      <c r="UN81" s="20"/>
      <c r="UO81" s="20"/>
      <c r="UP81" s="20"/>
      <c r="UQ81" s="20"/>
      <c r="UR81" s="20"/>
      <c r="US81" s="20"/>
      <c r="UT81" s="20"/>
      <c r="UU81" s="20"/>
      <c r="UV81" s="20"/>
      <c r="UW81" s="20"/>
      <c r="UX81" s="20"/>
      <c r="UY81" s="20"/>
      <c r="UZ81" s="20"/>
      <c r="VA81" s="20"/>
      <c r="VB81" s="20"/>
      <c r="VC81" s="20"/>
      <c r="VD81" s="20"/>
      <c r="VE81" s="20"/>
      <c r="VF81" s="20"/>
      <c r="VG81" s="20"/>
      <c r="VH81" s="20"/>
      <c r="VI81" s="20"/>
      <c r="VJ81" s="20"/>
      <c r="VK81" s="20"/>
      <c r="VL81" s="20"/>
      <c r="VM81" s="20"/>
      <c r="VN81" s="20"/>
      <c r="VO81" s="20"/>
      <c r="VP81" s="20"/>
      <c r="VQ81" s="20"/>
      <c r="VR81" s="20"/>
      <c r="VS81" s="20"/>
      <c r="VT81" s="20"/>
      <c r="VU81" s="20"/>
      <c r="VV81" s="20"/>
      <c r="VW81" s="20"/>
      <c r="VX81" s="20"/>
      <c r="VY81" s="20"/>
      <c r="VZ81" s="20"/>
      <c r="WA81" s="20"/>
      <c r="WB81" s="20"/>
      <c r="WC81" s="20"/>
      <c r="WD81" s="20"/>
      <c r="WE81" s="20"/>
      <c r="WF81" s="20"/>
      <c r="WG81" s="20"/>
      <c r="WH81" s="20"/>
      <c r="WI81" s="20"/>
      <c r="WJ81" s="20"/>
      <c r="WK81" s="20"/>
      <c r="WL81" s="20"/>
      <c r="WM81" s="20"/>
      <c r="WN81" s="20"/>
      <c r="WO81" s="20"/>
      <c r="WP81" s="20"/>
      <c r="WQ81" s="20"/>
      <c r="WR81" s="20"/>
      <c r="WS81" s="20"/>
      <c r="WT81" s="20"/>
      <c r="WU81" s="20"/>
      <c r="WV81" s="20"/>
      <c r="WW81" s="20"/>
      <c r="WX81" s="20"/>
      <c r="WY81" s="20"/>
      <c r="WZ81" s="20"/>
      <c r="XA81" s="20"/>
      <c r="XB81" s="20"/>
      <c r="XC81" s="20"/>
      <c r="XD81" s="20"/>
      <c r="XE81" s="20"/>
      <c r="XF81" s="20"/>
      <c r="XG81" s="20"/>
      <c r="XH81" s="20"/>
      <c r="XI81" s="20"/>
      <c r="XJ81" s="20"/>
      <c r="XK81" s="20"/>
      <c r="XL81" s="20"/>
      <c r="XM81" s="20"/>
      <c r="XN81" s="20"/>
      <c r="XO81" s="20"/>
      <c r="XP81" s="20"/>
      <c r="XQ81" s="20"/>
      <c r="XR81" s="20"/>
      <c r="XS81" s="20"/>
      <c r="XT81" s="20"/>
      <c r="XU81" s="20"/>
      <c r="XV81" s="20"/>
      <c r="XW81" s="20"/>
      <c r="XX81" s="20"/>
      <c r="XY81" s="20"/>
      <c r="XZ81" s="20"/>
      <c r="YA81" s="20"/>
      <c r="YB81" s="20"/>
      <c r="YC81" s="20"/>
      <c r="YD81" s="20"/>
      <c r="YE81" s="20"/>
      <c r="YF81" s="20"/>
      <c r="YG81" s="20"/>
      <c r="YH81" s="20"/>
      <c r="YI81" s="20"/>
      <c r="YJ81" s="20"/>
      <c r="YK81" s="20"/>
      <c r="YL81" s="20"/>
      <c r="YM81" s="20"/>
      <c r="YN81" s="20"/>
      <c r="YO81" s="20"/>
      <c r="YP81" s="20"/>
      <c r="YQ81" s="20"/>
      <c r="YR81" s="20"/>
      <c r="YS81" s="20"/>
      <c r="YT81" s="20"/>
      <c r="YU81" s="20"/>
      <c r="YV81" s="20"/>
      <c r="YW81" s="20"/>
      <c r="YX81" s="20"/>
      <c r="YY81" s="20"/>
      <c r="YZ81" s="20"/>
      <c r="ZA81" s="20"/>
      <c r="ZB81" s="20"/>
      <c r="ZC81" s="20"/>
      <c r="ZD81" s="20"/>
      <c r="ZE81" s="20"/>
      <c r="ZF81" s="20"/>
      <c r="ZG81" s="20"/>
      <c r="ZH81" s="20"/>
      <c r="ZI81" s="20"/>
      <c r="ZJ81" s="20"/>
      <c r="ZK81" s="20"/>
      <c r="ZL81" s="20"/>
      <c r="ZM81" s="20"/>
      <c r="ZN81" s="20"/>
      <c r="ZO81" s="20"/>
      <c r="ZP81" s="20"/>
      <c r="ZQ81" s="20"/>
      <c r="ZR81" s="20"/>
      <c r="ZS81" s="20"/>
      <c r="ZT81" s="20"/>
      <c r="ZU81" s="20"/>
      <c r="ZV81" s="20"/>
      <c r="ZW81" s="20"/>
      <c r="ZX81" s="20"/>
      <c r="ZY81" s="20"/>
      <c r="ZZ81" s="20"/>
      <c r="AAA81" s="20"/>
      <c r="AAB81" s="20"/>
      <c r="AAC81" s="20"/>
      <c r="AAD81" s="20"/>
      <c r="AAE81" s="20"/>
      <c r="AAF81" s="20"/>
      <c r="AAG81" s="20"/>
      <c r="AAH81" s="20"/>
      <c r="AAI81" s="20"/>
      <c r="AAJ81" s="20"/>
      <c r="AAK81" s="20"/>
      <c r="AAL81" s="20"/>
      <c r="AAM81" s="20"/>
      <c r="AAN81" s="20"/>
      <c r="AAO81" s="20"/>
      <c r="AAP81" s="20"/>
      <c r="AAQ81" s="20"/>
      <c r="AAR81" s="20"/>
      <c r="AAS81" s="20"/>
      <c r="AAT81" s="20"/>
      <c r="AAU81" s="20"/>
      <c r="AAV81" s="20"/>
      <c r="AAW81" s="20"/>
      <c r="AAX81" s="20"/>
      <c r="AAY81" s="20"/>
      <c r="AAZ81" s="20"/>
      <c r="ABA81" s="20"/>
      <c r="ABB81" s="20"/>
      <c r="ABC81" s="20"/>
      <c r="ABD81" s="20"/>
    </row>
    <row r="82" spans="1:732" ht="15" customHeight="1">
      <c r="A82" s="23">
        <v>62</v>
      </c>
      <c r="B82" s="24" t="s">
        <v>65</v>
      </c>
      <c r="C82" s="24" t="s">
        <v>5</v>
      </c>
      <c r="D82" s="25">
        <v>41293.427083333336</v>
      </c>
      <c r="E82" s="25">
        <v>41293.54583333333</v>
      </c>
      <c r="F82" s="25">
        <v>41293.553472222222</v>
      </c>
      <c r="G82" s="50">
        <f t="shared" si="10"/>
        <v>7.6388888919609599E-3</v>
      </c>
      <c r="H82" s="25">
        <v>41293.65625</v>
      </c>
      <c r="I82" s="25">
        <v>41293.679861111108</v>
      </c>
      <c r="J82" s="50">
        <f t="shared" si="4"/>
        <v>2.361111110803904E-2</v>
      </c>
      <c r="K82" s="25">
        <v>41293.786111111112</v>
      </c>
      <c r="L82" s="25">
        <v>41293.797222222223</v>
      </c>
      <c r="M82" s="50">
        <f t="shared" si="5"/>
        <v>1.1111111110949423E-2</v>
      </c>
      <c r="N82" s="25">
        <v>41293.843055555553</v>
      </c>
      <c r="O82" s="25">
        <v>41293.984722222223</v>
      </c>
      <c r="P82" s="50">
        <f t="shared" si="11"/>
        <v>0.14166666667006211</v>
      </c>
      <c r="Q82" s="25">
        <v>41294.125694444447</v>
      </c>
      <c r="R82" s="25" t="s">
        <v>126</v>
      </c>
      <c r="S82" s="25"/>
      <c r="T82" s="25" t="s">
        <v>126</v>
      </c>
      <c r="U82" s="25" t="s">
        <v>126</v>
      </c>
      <c r="V82" s="25"/>
      <c r="W82" s="25" t="s">
        <v>126</v>
      </c>
      <c r="X82" s="25" t="s">
        <v>126</v>
      </c>
      <c r="Y82" s="25"/>
      <c r="Z82" s="22" t="s">
        <v>124</v>
      </c>
      <c r="AA82" s="29" t="e">
        <f>Z82-D82</f>
        <v>#VALUE!</v>
      </c>
      <c r="AB82" s="30">
        <v>40</v>
      </c>
      <c r="AC82" s="34"/>
      <c r="AD82" s="30"/>
    </row>
    <row r="83" spans="1:732" ht="15" customHeight="1">
      <c r="A83" s="23">
        <v>75</v>
      </c>
      <c r="B83" s="24" t="s">
        <v>78</v>
      </c>
      <c r="C83" s="24" t="s">
        <v>5</v>
      </c>
      <c r="D83" s="25">
        <v>41293.427083333336</v>
      </c>
      <c r="E83" s="25">
        <v>41293.529861111114</v>
      </c>
      <c r="F83" s="25">
        <v>41293.534722222219</v>
      </c>
      <c r="G83" s="50">
        <f t="shared" si="10"/>
        <v>4.8611111051286571E-3</v>
      </c>
      <c r="H83" s="25">
        <v>41293.626388888886</v>
      </c>
      <c r="I83" s="25">
        <v>41293.628472222219</v>
      </c>
      <c r="J83" s="50">
        <f t="shared" si="4"/>
        <v>2.0833333328482695E-3</v>
      </c>
      <c r="K83" s="25">
        <v>41293.722222222219</v>
      </c>
      <c r="L83" s="25" t="s">
        <v>126</v>
      </c>
      <c r="M83" s="25"/>
      <c r="N83" s="25" t="s">
        <v>126</v>
      </c>
      <c r="O83" s="25" t="s">
        <v>126</v>
      </c>
      <c r="P83" s="25"/>
      <c r="Q83" s="25" t="s">
        <v>126</v>
      </c>
      <c r="R83" s="25" t="s">
        <v>126</v>
      </c>
      <c r="S83" s="25"/>
      <c r="T83" s="25" t="s">
        <v>126</v>
      </c>
      <c r="U83" s="25" t="s">
        <v>126</v>
      </c>
      <c r="V83" s="25"/>
      <c r="W83" s="25" t="s">
        <v>126</v>
      </c>
      <c r="X83" s="25" t="s">
        <v>126</v>
      </c>
      <c r="Y83" s="25"/>
      <c r="Z83" s="22" t="s">
        <v>124</v>
      </c>
      <c r="AA83" s="29" t="e">
        <f>Z83-D83</f>
        <v>#VALUE!</v>
      </c>
      <c r="AB83" s="30">
        <v>24</v>
      </c>
      <c r="AC83" s="34"/>
      <c r="AD83" s="30"/>
    </row>
    <row r="84" spans="1:732" ht="15" customHeight="1">
      <c r="A84" s="23">
        <v>17</v>
      </c>
      <c r="B84" s="24" t="s">
        <v>21</v>
      </c>
      <c r="C84" s="24" t="s">
        <v>5</v>
      </c>
      <c r="D84" s="25">
        <v>41293.427083333336</v>
      </c>
      <c r="E84" s="25">
        <v>41293.527777777781</v>
      </c>
      <c r="F84" s="25">
        <v>41293.530555555553</v>
      </c>
      <c r="G84" s="50">
        <f t="shared" si="10"/>
        <v>2.7777777722803876E-3</v>
      </c>
      <c r="H84" s="25">
        <v>41293.647222222222</v>
      </c>
      <c r="I84" s="25">
        <v>41293.677083333336</v>
      </c>
      <c r="J84" s="50">
        <f t="shared" si="4"/>
        <v>2.9861111113859806E-2</v>
      </c>
      <c r="K84" s="25">
        <v>41293.803472222222</v>
      </c>
      <c r="L84" s="25" t="s">
        <v>126</v>
      </c>
      <c r="M84" s="25"/>
      <c r="N84" s="25" t="s">
        <v>126</v>
      </c>
      <c r="O84" s="25" t="s">
        <v>126</v>
      </c>
      <c r="P84" s="25"/>
      <c r="Q84" s="25" t="s">
        <v>126</v>
      </c>
      <c r="R84" s="25" t="s">
        <v>126</v>
      </c>
      <c r="S84" s="25"/>
      <c r="T84" s="25" t="s">
        <v>126</v>
      </c>
      <c r="U84" s="25" t="s">
        <v>126</v>
      </c>
      <c r="V84" s="25"/>
      <c r="W84" s="25" t="s">
        <v>126</v>
      </c>
      <c r="X84" s="25" t="s">
        <v>126</v>
      </c>
      <c r="Y84" s="25"/>
      <c r="Z84" s="22" t="s">
        <v>124</v>
      </c>
      <c r="AA84" s="29" t="e">
        <f>Z84-D84</f>
        <v>#VALUE!</v>
      </c>
      <c r="AB84" s="30">
        <v>24</v>
      </c>
      <c r="AC84" s="34"/>
      <c r="AD84" s="30"/>
    </row>
    <row r="85" spans="1:732" ht="15" customHeight="1">
      <c r="A85" s="23">
        <v>56</v>
      </c>
      <c r="B85" s="24" t="s">
        <v>59</v>
      </c>
      <c r="C85" s="24" t="s">
        <v>5</v>
      </c>
      <c r="D85" s="25">
        <v>41293.427083333336</v>
      </c>
      <c r="E85" s="25">
        <v>41293.54583333333</v>
      </c>
      <c r="F85" s="25">
        <v>41293.553472222222</v>
      </c>
      <c r="G85" s="50">
        <f t="shared" si="10"/>
        <v>7.6388888919609599E-3</v>
      </c>
      <c r="H85" s="25">
        <v>41293.660416666666</v>
      </c>
      <c r="I85" s="25">
        <v>41293.677083333336</v>
      </c>
      <c r="J85" s="50">
        <f t="shared" si="4"/>
        <v>1.6666666670062114E-2</v>
      </c>
      <c r="K85" s="25">
        <v>41293.803472222222</v>
      </c>
      <c r="L85" s="25" t="s">
        <v>126</v>
      </c>
      <c r="M85" s="25"/>
      <c r="N85" s="25" t="s">
        <v>126</v>
      </c>
      <c r="O85" s="25" t="s">
        <v>126</v>
      </c>
      <c r="P85" s="25"/>
      <c r="Q85" s="25" t="s">
        <v>126</v>
      </c>
      <c r="R85" s="25" t="s">
        <v>126</v>
      </c>
      <c r="S85" s="25"/>
      <c r="T85" s="25" t="s">
        <v>126</v>
      </c>
      <c r="U85" s="25" t="s">
        <v>126</v>
      </c>
      <c r="V85" s="25"/>
      <c r="W85" s="25" t="s">
        <v>126</v>
      </c>
      <c r="X85" s="25" t="s">
        <v>126</v>
      </c>
      <c r="Y85" s="25"/>
      <c r="Z85" s="22" t="s">
        <v>124</v>
      </c>
      <c r="AA85" s="29" t="e">
        <f>Z85-D85</f>
        <v>#VALUE!</v>
      </c>
      <c r="AB85" s="30">
        <v>24</v>
      </c>
      <c r="AC85" s="34"/>
      <c r="AD85" s="30"/>
    </row>
    <row r="86" spans="1:732" ht="15" customHeight="1">
      <c r="A86" s="23">
        <v>19</v>
      </c>
      <c r="B86" s="24" t="s">
        <v>23</v>
      </c>
      <c r="C86" s="24" t="s">
        <v>5</v>
      </c>
      <c r="D86" s="25">
        <v>41293.427083333336</v>
      </c>
      <c r="E86" s="25">
        <v>41293.53125</v>
      </c>
      <c r="F86" s="25">
        <v>41293.537499999999</v>
      </c>
      <c r="G86" s="50">
        <f t="shared" si="10"/>
        <v>6.2499999985448085E-3</v>
      </c>
      <c r="H86" s="25">
        <v>41293.61041666667</v>
      </c>
      <c r="I86" s="23" t="s">
        <v>126</v>
      </c>
      <c r="J86" s="23"/>
      <c r="K86" s="23" t="s">
        <v>126</v>
      </c>
      <c r="L86" s="23" t="s">
        <v>126</v>
      </c>
      <c r="M86" s="23"/>
      <c r="N86" s="23" t="s">
        <v>126</v>
      </c>
      <c r="O86" s="23" t="s">
        <v>126</v>
      </c>
      <c r="P86" s="23"/>
      <c r="Q86" s="23" t="s">
        <v>126</v>
      </c>
      <c r="R86" s="23" t="s">
        <v>126</v>
      </c>
      <c r="S86" s="23"/>
      <c r="T86" s="23" t="s">
        <v>126</v>
      </c>
      <c r="U86" s="23" t="s">
        <v>126</v>
      </c>
      <c r="V86" s="23"/>
      <c r="W86" s="23" t="s">
        <v>126</v>
      </c>
      <c r="X86" s="23" t="s">
        <v>126</v>
      </c>
      <c r="Y86" s="23"/>
      <c r="Z86" s="22" t="s">
        <v>124</v>
      </c>
      <c r="AA86" s="29" t="e">
        <f>Z86-D86</f>
        <v>#VALUE!</v>
      </c>
      <c r="AB86" s="30">
        <v>16</v>
      </c>
      <c r="AC86" s="34"/>
      <c r="AD86" s="30"/>
    </row>
    <row r="87" spans="1:732" ht="15" customHeight="1">
      <c r="A87" s="23">
        <v>72</v>
      </c>
      <c r="B87" s="24" t="s">
        <v>75</v>
      </c>
      <c r="C87" s="24" t="s">
        <v>5</v>
      </c>
      <c r="D87" s="25">
        <v>41293.427083333336</v>
      </c>
      <c r="E87" s="25">
        <v>41293.554166666669</v>
      </c>
      <c r="F87" s="25">
        <v>41293.564583333333</v>
      </c>
      <c r="G87" s="50">
        <f t="shared" si="10"/>
        <v>1.0416666664241347E-2</v>
      </c>
      <c r="H87" s="25">
        <v>41293.681944444441</v>
      </c>
      <c r="I87" s="25" t="s">
        <v>126</v>
      </c>
      <c r="J87" s="25"/>
      <c r="K87" s="25" t="s">
        <v>126</v>
      </c>
      <c r="L87" s="25" t="s">
        <v>126</v>
      </c>
      <c r="M87" s="25"/>
      <c r="N87" s="25" t="s">
        <v>126</v>
      </c>
      <c r="O87" s="25" t="s">
        <v>126</v>
      </c>
      <c r="P87" s="25"/>
      <c r="Q87" s="25" t="s">
        <v>126</v>
      </c>
      <c r="R87" s="25" t="s">
        <v>126</v>
      </c>
      <c r="S87" s="25"/>
      <c r="T87" s="25" t="s">
        <v>126</v>
      </c>
      <c r="U87" s="25" t="s">
        <v>126</v>
      </c>
      <c r="V87" s="25"/>
      <c r="W87" s="25" t="s">
        <v>126</v>
      </c>
      <c r="X87" s="25" t="s">
        <v>126</v>
      </c>
      <c r="Y87" s="25"/>
      <c r="Z87" s="22" t="s">
        <v>124</v>
      </c>
      <c r="AA87" s="29" t="e">
        <f>Z87-D87</f>
        <v>#VALUE!</v>
      </c>
      <c r="AB87" s="30">
        <v>16</v>
      </c>
      <c r="AC87" s="34"/>
      <c r="AD87" s="30"/>
    </row>
    <row r="88" spans="1:732" ht="15" customHeight="1">
      <c r="A88" s="23">
        <v>35</v>
      </c>
      <c r="B88" s="24" t="s">
        <v>39</v>
      </c>
      <c r="C88" s="24" t="s">
        <v>5</v>
      </c>
      <c r="D88" s="25">
        <v>41293.427083333336</v>
      </c>
      <c r="E88" s="25">
        <v>41293.554166666669</v>
      </c>
      <c r="F88" s="25">
        <v>41293.564583333333</v>
      </c>
      <c r="G88" s="50">
        <f t="shared" si="10"/>
        <v>1.0416666664241347E-2</v>
      </c>
      <c r="H88" s="25">
        <v>41293.681944444441</v>
      </c>
      <c r="I88" s="25" t="s">
        <v>126</v>
      </c>
      <c r="J88" s="25"/>
      <c r="K88" s="25" t="s">
        <v>126</v>
      </c>
      <c r="L88" s="25" t="s">
        <v>126</v>
      </c>
      <c r="M88" s="25"/>
      <c r="N88" s="25" t="s">
        <v>126</v>
      </c>
      <c r="O88" s="25" t="s">
        <v>126</v>
      </c>
      <c r="P88" s="25"/>
      <c r="Q88" s="25" t="s">
        <v>126</v>
      </c>
      <c r="R88" s="25" t="s">
        <v>126</v>
      </c>
      <c r="S88" s="25"/>
      <c r="T88" s="25" t="s">
        <v>126</v>
      </c>
      <c r="U88" s="25" t="s">
        <v>126</v>
      </c>
      <c r="V88" s="25"/>
      <c r="W88" s="25" t="s">
        <v>126</v>
      </c>
      <c r="X88" s="25" t="s">
        <v>126</v>
      </c>
      <c r="Y88" s="25"/>
      <c r="Z88" s="22" t="s">
        <v>124</v>
      </c>
      <c r="AA88" s="29" t="e">
        <f>Z88-D88</f>
        <v>#VALUE!</v>
      </c>
      <c r="AB88" s="30">
        <v>16</v>
      </c>
      <c r="AC88" s="34"/>
      <c r="AD88" s="30"/>
    </row>
    <row r="89" spans="1:732" s="15" customFormat="1" ht="15" customHeight="1">
      <c r="A89" s="23">
        <v>34</v>
      </c>
      <c r="B89" s="24" t="s">
        <v>38</v>
      </c>
      <c r="C89" s="24" t="s">
        <v>5</v>
      </c>
      <c r="D89" s="25">
        <v>41293.427083333336</v>
      </c>
      <c r="E89" s="25">
        <v>41293.554166666669</v>
      </c>
      <c r="F89" s="25">
        <v>41293.564583333333</v>
      </c>
      <c r="G89" s="50">
        <f t="shared" si="10"/>
        <v>1.0416666664241347E-2</v>
      </c>
      <c r="H89" s="25">
        <v>41293.681944444441</v>
      </c>
      <c r="I89" s="25" t="s">
        <v>126</v>
      </c>
      <c r="J89" s="25"/>
      <c r="K89" s="25" t="s">
        <v>126</v>
      </c>
      <c r="L89" s="25" t="s">
        <v>126</v>
      </c>
      <c r="M89" s="25"/>
      <c r="N89" s="25" t="s">
        <v>126</v>
      </c>
      <c r="O89" s="25" t="s">
        <v>126</v>
      </c>
      <c r="P89" s="25"/>
      <c r="Q89" s="25" t="s">
        <v>126</v>
      </c>
      <c r="R89" s="25" t="s">
        <v>126</v>
      </c>
      <c r="S89" s="25"/>
      <c r="T89" s="25" t="s">
        <v>126</v>
      </c>
      <c r="U89" s="25" t="s">
        <v>126</v>
      </c>
      <c r="V89" s="25"/>
      <c r="W89" s="25" t="s">
        <v>126</v>
      </c>
      <c r="X89" s="25" t="s">
        <v>126</v>
      </c>
      <c r="Y89" s="25"/>
      <c r="Z89" s="22" t="s">
        <v>124</v>
      </c>
      <c r="AA89" s="29" t="e">
        <f>Z89-D89</f>
        <v>#VALUE!</v>
      </c>
      <c r="AB89" s="30">
        <v>16</v>
      </c>
      <c r="AC89" s="34"/>
      <c r="AD89" s="3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/>
      <c r="KB89" s="20"/>
      <c r="KC89" s="20"/>
      <c r="KD89" s="20"/>
      <c r="KE89" s="20"/>
      <c r="KF89" s="20"/>
      <c r="KG89" s="20"/>
      <c r="KH89" s="20"/>
      <c r="KI89" s="20"/>
      <c r="KJ89" s="20"/>
      <c r="KK89" s="20"/>
      <c r="KL89" s="20"/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/>
      <c r="LL89" s="20"/>
      <c r="LM89" s="20"/>
      <c r="LN89" s="20"/>
      <c r="LO89" s="20"/>
      <c r="LP89" s="20"/>
      <c r="LQ89" s="20"/>
      <c r="LR89" s="20"/>
      <c r="LS89" s="20"/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/>
      <c r="OE89" s="20"/>
      <c r="OF89" s="20"/>
      <c r="OG89" s="20"/>
      <c r="OH89" s="20"/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/>
      <c r="QG89" s="20"/>
      <c r="QH89" s="20"/>
      <c r="QI89" s="20"/>
      <c r="QJ89" s="20"/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/>
      <c r="SA89" s="20"/>
      <c r="SB89" s="20"/>
      <c r="SC89" s="20"/>
      <c r="SD89" s="20"/>
      <c r="SE89" s="20"/>
      <c r="SF89" s="20"/>
      <c r="SG89" s="20"/>
      <c r="SH89" s="20"/>
      <c r="SI89" s="20"/>
      <c r="SJ89" s="20"/>
      <c r="SK89" s="20"/>
      <c r="SL89" s="20"/>
      <c r="SM89" s="20"/>
      <c r="SN89" s="20"/>
      <c r="SO89" s="20"/>
      <c r="SP89" s="20"/>
      <c r="SQ89" s="20"/>
      <c r="SR89" s="20"/>
      <c r="SS89" s="20"/>
      <c r="ST89" s="20"/>
      <c r="SU89" s="20"/>
      <c r="SV89" s="20"/>
      <c r="SW89" s="20"/>
      <c r="SX89" s="20"/>
      <c r="SY89" s="20"/>
      <c r="SZ89" s="20"/>
      <c r="TA89" s="20"/>
      <c r="TB89" s="20"/>
      <c r="TC89" s="20"/>
      <c r="TD89" s="20"/>
      <c r="TE89" s="20"/>
      <c r="TF89" s="20"/>
      <c r="TG89" s="20"/>
      <c r="TH89" s="20"/>
      <c r="TI89" s="20"/>
      <c r="TJ89" s="20"/>
      <c r="TK89" s="20"/>
      <c r="TL89" s="20"/>
      <c r="TM89" s="20"/>
      <c r="TN89" s="20"/>
      <c r="TO89" s="20"/>
      <c r="TP89" s="20"/>
      <c r="TQ89" s="20"/>
      <c r="TR89" s="20"/>
      <c r="TS89" s="20"/>
      <c r="TT89" s="20"/>
      <c r="TU89" s="20"/>
      <c r="TV89" s="20"/>
      <c r="TW89" s="20"/>
      <c r="TX89" s="20"/>
      <c r="TY89" s="20"/>
      <c r="TZ89" s="20"/>
      <c r="UA89" s="20"/>
      <c r="UB89" s="20"/>
      <c r="UC89" s="20"/>
      <c r="UD89" s="20"/>
      <c r="UE89" s="20"/>
      <c r="UF89" s="20"/>
      <c r="UG89" s="20"/>
      <c r="UH89" s="20"/>
      <c r="UI89" s="20"/>
      <c r="UJ89" s="20"/>
      <c r="UK89" s="20"/>
      <c r="UL89" s="20"/>
      <c r="UM89" s="20"/>
      <c r="UN89" s="20"/>
      <c r="UO89" s="20"/>
      <c r="UP89" s="20"/>
      <c r="UQ89" s="20"/>
      <c r="UR89" s="20"/>
      <c r="US89" s="20"/>
      <c r="UT89" s="20"/>
      <c r="UU89" s="20"/>
      <c r="UV89" s="20"/>
      <c r="UW89" s="20"/>
      <c r="UX89" s="20"/>
      <c r="UY89" s="20"/>
      <c r="UZ89" s="20"/>
      <c r="VA89" s="20"/>
      <c r="VB89" s="20"/>
      <c r="VC89" s="20"/>
      <c r="VD89" s="20"/>
      <c r="VE89" s="20"/>
      <c r="VF89" s="20"/>
      <c r="VG89" s="20"/>
      <c r="VH89" s="20"/>
      <c r="VI89" s="20"/>
      <c r="VJ89" s="20"/>
      <c r="VK89" s="20"/>
      <c r="VL89" s="20"/>
      <c r="VM89" s="20"/>
      <c r="VN89" s="20"/>
      <c r="VO89" s="20"/>
      <c r="VP89" s="20"/>
      <c r="VQ89" s="20"/>
      <c r="VR89" s="20"/>
      <c r="VS89" s="20"/>
      <c r="VT89" s="20"/>
      <c r="VU89" s="20"/>
      <c r="VV89" s="20"/>
      <c r="VW89" s="20"/>
      <c r="VX89" s="20"/>
      <c r="VY89" s="20"/>
      <c r="VZ89" s="20"/>
      <c r="WA89" s="20"/>
      <c r="WB89" s="20"/>
      <c r="WC89" s="20"/>
      <c r="WD89" s="20"/>
      <c r="WE89" s="20"/>
      <c r="WF89" s="20"/>
      <c r="WG89" s="20"/>
      <c r="WH89" s="20"/>
      <c r="WI89" s="20"/>
      <c r="WJ89" s="20"/>
      <c r="WK89" s="20"/>
      <c r="WL89" s="20"/>
      <c r="WM89" s="20"/>
      <c r="WN89" s="20"/>
      <c r="WO89" s="20"/>
      <c r="WP89" s="20"/>
      <c r="WQ89" s="20"/>
      <c r="WR89" s="20"/>
      <c r="WS89" s="20"/>
      <c r="WT89" s="20"/>
      <c r="WU89" s="20"/>
      <c r="WV89" s="20"/>
      <c r="WW89" s="20"/>
      <c r="WX89" s="20"/>
      <c r="WY89" s="20"/>
      <c r="WZ89" s="20"/>
      <c r="XA89" s="20"/>
      <c r="XB89" s="20"/>
      <c r="XC89" s="20"/>
      <c r="XD89" s="20"/>
      <c r="XE89" s="20"/>
      <c r="XF89" s="20"/>
      <c r="XG89" s="20"/>
      <c r="XH89" s="20"/>
      <c r="XI89" s="20"/>
      <c r="XJ89" s="20"/>
      <c r="XK89" s="20"/>
      <c r="XL89" s="20"/>
      <c r="XM89" s="20"/>
      <c r="XN89" s="20"/>
      <c r="XO89" s="20"/>
      <c r="XP89" s="20"/>
      <c r="XQ89" s="20"/>
      <c r="XR89" s="20"/>
      <c r="XS89" s="20"/>
      <c r="XT89" s="20"/>
      <c r="XU89" s="20"/>
      <c r="XV89" s="20"/>
      <c r="XW89" s="20"/>
      <c r="XX89" s="20"/>
      <c r="XY89" s="20"/>
      <c r="XZ89" s="20"/>
      <c r="YA89" s="20"/>
      <c r="YB89" s="20"/>
      <c r="YC89" s="20"/>
      <c r="YD89" s="20"/>
      <c r="YE89" s="20"/>
      <c r="YF89" s="20"/>
      <c r="YG89" s="20"/>
      <c r="YH89" s="20"/>
      <c r="YI89" s="20"/>
      <c r="YJ89" s="20"/>
      <c r="YK89" s="20"/>
      <c r="YL89" s="20"/>
      <c r="YM89" s="20"/>
      <c r="YN89" s="20"/>
      <c r="YO89" s="20"/>
      <c r="YP89" s="20"/>
      <c r="YQ89" s="20"/>
      <c r="YR89" s="20"/>
      <c r="YS89" s="20"/>
      <c r="YT89" s="20"/>
      <c r="YU89" s="20"/>
      <c r="YV89" s="20"/>
      <c r="YW89" s="20"/>
      <c r="YX89" s="20"/>
      <c r="YY89" s="20"/>
      <c r="YZ89" s="20"/>
      <c r="ZA89" s="20"/>
      <c r="ZB89" s="20"/>
      <c r="ZC89" s="20"/>
      <c r="ZD89" s="20"/>
      <c r="ZE89" s="20"/>
      <c r="ZF89" s="20"/>
      <c r="ZG89" s="20"/>
      <c r="ZH89" s="20"/>
      <c r="ZI89" s="20"/>
      <c r="ZJ89" s="20"/>
      <c r="ZK89" s="20"/>
      <c r="ZL89" s="20"/>
      <c r="ZM89" s="20"/>
      <c r="ZN89" s="20"/>
      <c r="ZO89" s="20"/>
      <c r="ZP89" s="20"/>
      <c r="ZQ89" s="20"/>
      <c r="ZR89" s="20"/>
      <c r="ZS89" s="20"/>
      <c r="ZT89" s="20"/>
      <c r="ZU89" s="20"/>
      <c r="ZV89" s="20"/>
      <c r="ZW89" s="20"/>
      <c r="ZX89" s="20"/>
      <c r="ZY89" s="20"/>
      <c r="ZZ89" s="20"/>
      <c r="AAA89" s="20"/>
      <c r="AAB89" s="20"/>
      <c r="AAC89" s="20"/>
      <c r="AAD89" s="20"/>
      <c r="AAE89" s="20"/>
      <c r="AAF89" s="20"/>
      <c r="AAG89" s="20"/>
      <c r="AAH89" s="20"/>
      <c r="AAI89" s="20"/>
      <c r="AAJ89" s="20"/>
      <c r="AAK89" s="20"/>
      <c r="AAL89" s="20"/>
      <c r="AAM89" s="20"/>
      <c r="AAN89" s="20"/>
      <c r="AAO89" s="20"/>
      <c r="AAP89" s="20"/>
      <c r="AAQ89" s="20"/>
      <c r="AAR89" s="20"/>
      <c r="AAS89" s="20"/>
      <c r="AAT89" s="20"/>
      <c r="AAU89" s="20"/>
      <c r="AAV89" s="20"/>
      <c r="AAW89" s="20"/>
      <c r="AAX89" s="20"/>
      <c r="AAY89" s="20"/>
      <c r="AAZ89" s="20"/>
      <c r="ABA89" s="20"/>
      <c r="ABB89" s="20"/>
      <c r="ABC89" s="20"/>
      <c r="ABD89" s="20"/>
    </row>
    <row r="90" spans="1:732" s="15" customFormat="1" ht="15" customHeight="1">
      <c r="A90" s="23">
        <v>23</v>
      </c>
      <c r="B90" s="24" t="s">
        <v>27</v>
      </c>
      <c r="C90" s="24" t="s">
        <v>5</v>
      </c>
      <c r="D90" s="25">
        <v>41293.427083333336</v>
      </c>
      <c r="E90" s="25">
        <v>41293.580555555556</v>
      </c>
      <c r="F90" s="25" t="s">
        <v>126</v>
      </c>
      <c r="G90" s="25"/>
      <c r="H90" s="25" t="s">
        <v>126</v>
      </c>
      <c r="I90" s="25" t="s">
        <v>126</v>
      </c>
      <c r="J90" s="25"/>
      <c r="K90" s="25" t="s">
        <v>126</v>
      </c>
      <c r="L90" s="25" t="s">
        <v>126</v>
      </c>
      <c r="M90" s="25"/>
      <c r="N90" s="25" t="s">
        <v>126</v>
      </c>
      <c r="O90" s="25" t="s">
        <v>126</v>
      </c>
      <c r="P90" s="25"/>
      <c r="Q90" s="25" t="s">
        <v>126</v>
      </c>
      <c r="R90" s="25" t="s">
        <v>126</v>
      </c>
      <c r="S90" s="25"/>
      <c r="T90" s="25" t="s">
        <v>126</v>
      </c>
      <c r="U90" s="25" t="s">
        <v>126</v>
      </c>
      <c r="V90" s="25"/>
      <c r="W90" s="25" t="s">
        <v>126</v>
      </c>
      <c r="X90" s="25" t="s">
        <v>126</v>
      </c>
      <c r="Y90" s="25"/>
      <c r="Z90" s="22" t="s">
        <v>124</v>
      </c>
      <c r="AA90" s="29" t="e">
        <f>Z90-D90</f>
        <v>#VALUE!</v>
      </c>
      <c r="AB90" s="30">
        <v>8</v>
      </c>
      <c r="AC90" s="34"/>
      <c r="AD90" s="3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/>
      <c r="KB90" s="20"/>
      <c r="KC90" s="20"/>
      <c r="KD90" s="20"/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/>
      <c r="LL90" s="20"/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/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QF90" s="20"/>
      <c r="QG90" s="20"/>
      <c r="QH90" s="20"/>
      <c r="QI90" s="20"/>
      <c r="QJ90" s="20"/>
      <c r="QK90" s="20"/>
      <c r="QL90" s="20"/>
      <c r="QM90" s="20"/>
      <c r="QN90" s="20"/>
      <c r="QO90" s="20"/>
      <c r="QP90" s="20"/>
      <c r="QQ90" s="20"/>
      <c r="QR90" s="20"/>
      <c r="QS90" s="20"/>
      <c r="QT90" s="20"/>
      <c r="QU90" s="20"/>
      <c r="QV90" s="20"/>
      <c r="QW90" s="20"/>
      <c r="QX90" s="20"/>
      <c r="QY90" s="20"/>
      <c r="QZ90" s="20"/>
      <c r="RA90" s="20"/>
      <c r="RB90" s="20"/>
      <c r="RC90" s="20"/>
      <c r="RD90" s="20"/>
      <c r="RE90" s="20"/>
      <c r="RF90" s="20"/>
      <c r="RG90" s="20"/>
      <c r="RH90" s="20"/>
      <c r="RI90" s="20"/>
      <c r="RJ90" s="20"/>
      <c r="RK90" s="20"/>
      <c r="RL90" s="20"/>
      <c r="RM90" s="20"/>
      <c r="RN90" s="20"/>
      <c r="RO90" s="20"/>
      <c r="RP90" s="20"/>
      <c r="RQ90" s="20"/>
      <c r="RR90" s="20"/>
      <c r="RS90" s="20"/>
      <c r="RT90" s="20"/>
      <c r="RU90" s="20"/>
      <c r="RV90" s="20"/>
      <c r="RW90" s="20"/>
      <c r="RX90" s="20"/>
      <c r="RY90" s="20"/>
      <c r="RZ90" s="20"/>
      <c r="SA90" s="20"/>
      <c r="SB90" s="20"/>
      <c r="SC90" s="20"/>
      <c r="SD90" s="20"/>
      <c r="SE90" s="20"/>
      <c r="SF90" s="20"/>
      <c r="SG90" s="20"/>
      <c r="SH90" s="20"/>
      <c r="SI90" s="20"/>
      <c r="SJ90" s="20"/>
      <c r="SK90" s="20"/>
      <c r="SL90" s="20"/>
      <c r="SM90" s="20"/>
      <c r="SN90" s="20"/>
      <c r="SO90" s="20"/>
      <c r="SP90" s="20"/>
      <c r="SQ90" s="20"/>
      <c r="SR90" s="20"/>
      <c r="SS90" s="20"/>
      <c r="ST90" s="20"/>
      <c r="SU90" s="20"/>
      <c r="SV90" s="20"/>
      <c r="SW90" s="20"/>
      <c r="SX90" s="20"/>
      <c r="SY90" s="20"/>
      <c r="SZ90" s="20"/>
      <c r="TA90" s="20"/>
      <c r="TB90" s="20"/>
      <c r="TC90" s="20"/>
      <c r="TD90" s="20"/>
      <c r="TE90" s="20"/>
      <c r="TF90" s="20"/>
      <c r="TG90" s="20"/>
      <c r="TH90" s="20"/>
      <c r="TI90" s="20"/>
      <c r="TJ90" s="20"/>
      <c r="TK90" s="20"/>
      <c r="TL90" s="20"/>
      <c r="TM90" s="20"/>
      <c r="TN90" s="20"/>
      <c r="TO90" s="20"/>
      <c r="TP90" s="20"/>
      <c r="TQ90" s="20"/>
      <c r="TR90" s="20"/>
      <c r="TS90" s="20"/>
      <c r="TT90" s="20"/>
      <c r="TU90" s="20"/>
      <c r="TV90" s="20"/>
      <c r="TW90" s="20"/>
      <c r="TX90" s="20"/>
      <c r="TY90" s="20"/>
      <c r="TZ90" s="20"/>
      <c r="UA90" s="20"/>
      <c r="UB90" s="20"/>
      <c r="UC90" s="20"/>
      <c r="UD90" s="20"/>
      <c r="UE90" s="20"/>
      <c r="UF90" s="20"/>
      <c r="UG90" s="20"/>
      <c r="UH90" s="20"/>
      <c r="UI90" s="20"/>
      <c r="UJ90" s="20"/>
      <c r="UK90" s="20"/>
      <c r="UL90" s="20"/>
      <c r="UM90" s="20"/>
      <c r="UN90" s="20"/>
      <c r="UO90" s="20"/>
      <c r="UP90" s="20"/>
      <c r="UQ90" s="20"/>
      <c r="UR90" s="20"/>
      <c r="US90" s="20"/>
      <c r="UT90" s="20"/>
      <c r="UU90" s="20"/>
      <c r="UV90" s="20"/>
      <c r="UW90" s="20"/>
      <c r="UX90" s="20"/>
      <c r="UY90" s="20"/>
      <c r="UZ90" s="20"/>
      <c r="VA90" s="20"/>
      <c r="VB90" s="20"/>
      <c r="VC90" s="20"/>
      <c r="VD90" s="20"/>
      <c r="VE90" s="20"/>
      <c r="VF90" s="20"/>
      <c r="VG90" s="20"/>
      <c r="VH90" s="20"/>
      <c r="VI90" s="20"/>
      <c r="VJ90" s="20"/>
      <c r="VK90" s="20"/>
      <c r="VL90" s="20"/>
      <c r="VM90" s="20"/>
      <c r="VN90" s="20"/>
      <c r="VO90" s="20"/>
      <c r="VP90" s="20"/>
      <c r="VQ90" s="20"/>
      <c r="VR90" s="20"/>
      <c r="VS90" s="20"/>
      <c r="VT90" s="20"/>
      <c r="VU90" s="20"/>
      <c r="VV90" s="20"/>
      <c r="VW90" s="20"/>
      <c r="VX90" s="20"/>
      <c r="VY90" s="20"/>
      <c r="VZ90" s="20"/>
      <c r="WA90" s="20"/>
      <c r="WB90" s="20"/>
      <c r="WC90" s="20"/>
      <c r="WD90" s="20"/>
      <c r="WE90" s="20"/>
      <c r="WF90" s="20"/>
      <c r="WG90" s="20"/>
      <c r="WH90" s="20"/>
      <c r="WI90" s="20"/>
      <c r="WJ90" s="20"/>
      <c r="WK90" s="20"/>
      <c r="WL90" s="20"/>
      <c r="WM90" s="20"/>
      <c r="WN90" s="20"/>
      <c r="WO90" s="20"/>
      <c r="WP90" s="20"/>
      <c r="WQ90" s="20"/>
      <c r="WR90" s="20"/>
      <c r="WS90" s="20"/>
      <c r="WT90" s="20"/>
      <c r="WU90" s="20"/>
      <c r="WV90" s="20"/>
      <c r="WW90" s="20"/>
      <c r="WX90" s="20"/>
      <c r="WY90" s="20"/>
      <c r="WZ90" s="20"/>
      <c r="XA90" s="20"/>
      <c r="XB90" s="20"/>
      <c r="XC90" s="20"/>
      <c r="XD90" s="20"/>
      <c r="XE90" s="20"/>
      <c r="XF90" s="20"/>
      <c r="XG90" s="20"/>
      <c r="XH90" s="20"/>
      <c r="XI90" s="20"/>
      <c r="XJ90" s="20"/>
      <c r="XK90" s="20"/>
      <c r="XL90" s="20"/>
      <c r="XM90" s="20"/>
      <c r="XN90" s="20"/>
      <c r="XO90" s="20"/>
      <c r="XP90" s="20"/>
      <c r="XQ90" s="20"/>
      <c r="XR90" s="20"/>
      <c r="XS90" s="20"/>
      <c r="XT90" s="20"/>
      <c r="XU90" s="20"/>
      <c r="XV90" s="20"/>
      <c r="XW90" s="20"/>
      <c r="XX90" s="20"/>
      <c r="XY90" s="20"/>
      <c r="XZ90" s="20"/>
      <c r="YA90" s="20"/>
      <c r="YB90" s="20"/>
      <c r="YC90" s="20"/>
      <c r="YD90" s="20"/>
      <c r="YE90" s="20"/>
      <c r="YF90" s="20"/>
      <c r="YG90" s="20"/>
      <c r="YH90" s="20"/>
      <c r="YI90" s="20"/>
      <c r="YJ90" s="20"/>
      <c r="YK90" s="20"/>
      <c r="YL90" s="20"/>
      <c r="YM90" s="20"/>
      <c r="YN90" s="20"/>
      <c r="YO90" s="20"/>
      <c r="YP90" s="20"/>
      <c r="YQ90" s="20"/>
      <c r="YR90" s="20"/>
      <c r="YS90" s="20"/>
      <c r="YT90" s="20"/>
      <c r="YU90" s="20"/>
      <c r="YV90" s="20"/>
      <c r="YW90" s="20"/>
      <c r="YX90" s="20"/>
      <c r="YY90" s="20"/>
      <c r="YZ90" s="20"/>
      <c r="ZA90" s="20"/>
      <c r="ZB90" s="20"/>
      <c r="ZC90" s="20"/>
      <c r="ZD90" s="20"/>
      <c r="ZE90" s="20"/>
      <c r="ZF90" s="20"/>
      <c r="ZG90" s="20"/>
      <c r="ZH90" s="20"/>
      <c r="ZI90" s="20"/>
      <c r="ZJ90" s="20"/>
      <c r="ZK90" s="20"/>
      <c r="ZL90" s="20"/>
      <c r="ZM90" s="20"/>
      <c r="ZN90" s="20"/>
      <c r="ZO90" s="20"/>
      <c r="ZP90" s="20"/>
      <c r="ZQ90" s="20"/>
      <c r="ZR90" s="20"/>
      <c r="ZS90" s="20"/>
      <c r="ZT90" s="20"/>
      <c r="ZU90" s="20"/>
      <c r="ZV90" s="20"/>
      <c r="ZW90" s="20"/>
      <c r="ZX90" s="20"/>
      <c r="ZY90" s="20"/>
      <c r="ZZ90" s="20"/>
      <c r="AAA90" s="20"/>
      <c r="AAB90" s="20"/>
      <c r="AAC90" s="20"/>
      <c r="AAD90" s="20"/>
      <c r="AAE90" s="20"/>
      <c r="AAF90" s="20"/>
      <c r="AAG90" s="20"/>
      <c r="AAH90" s="20"/>
      <c r="AAI90" s="20"/>
      <c r="AAJ90" s="20"/>
      <c r="AAK90" s="20"/>
      <c r="AAL90" s="20"/>
      <c r="AAM90" s="20"/>
      <c r="AAN90" s="20"/>
      <c r="AAO90" s="20"/>
      <c r="AAP90" s="20"/>
      <c r="AAQ90" s="20"/>
      <c r="AAR90" s="20"/>
      <c r="AAS90" s="20"/>
      <c r="AAT90" s="20"/>
      <c r="AAU90" s="20"/>
      <c r="AAV90" s="20"/>
      <c r="AAW90" s="20"/>
      <c r="AAX90" s="20"/>
      <c r="AAY90" s="20"/>
      <c r="AAZ90" s="20"/>
      <c r="ABA90" s="20"/>
      <c r="ABB90" s="20"/>
      <c r="ABC90" s="20"/>
      <c r="ABD90" s="20"/>
    </row>
    <row r="91" spans="1:732" s="15" customFormat="1" ht="15" customHeight="1">
      <c r="A91" s="23">
        <v>80</v>
      </c>
      <c r="B91" s="24" t="s">
        <v>83</v>
      </c>
      <c r="C91" s="24" t="s">
        <v>5</v>
      </c>
      <c r="D91" s="25">
        <v>41293.427083333336</v>
      </c>
      <c r="E91" s="25">
        <v>41293.629861111112</v>
      </c>
      <c r="F91" s="25">
        <v>41293.631944444445</v>
      </c>
      <c r="G91" s="50">
        <f>F91-E91</f>
        <v>2.0833333328482695E-3</v>
      </c>
      <c r="H91" s="25" t="s">
        <v>126</v>
      </c>
      <c r="I91" s="25" t="s">
        <v>126</v>
      </c>
      <c r="J91" s="25"/>
      <c r="K91" s="25" t="s">
        <v>126</v>
      </c>
      <c r="L91" s="25" t="s">
        <v>126</v>
      </c>
      <c r="M91" s="25"/>
      <c r="N91" s="25" t="s">
        <v>126</v>
      </c>
      <c r="O91" s="25" t="s">
        <v>126</v>
      </c>
      <c r="P91" s="25"/>
      <c r="Q91" s="25" t="s">
        <v>126</v>
      </c>
      <c r="R91" s="25" t="s">
        <v>126</v>
      </c>
      <c r="S91" s="25"/>
      <c r="T91" s="25" t="s">
        <v>126</v>
      </c>
      <c r="U91" s="25" t="s">
        <v>126</v>
      </c>
      <c r="V91" s="25"/>
      <c r="W91" s="25" t="s">
        <v>126</v>
      </c>
      <c r="X91" s="25" t="s">
        <v>126</v>
      </c>
      <c r="Y91" s="25"/>
      <c r="Z91" s="22" t="s">
        <v>124</v>
      </c>
      <c r="AA91" s="29" t="e">
        <f>Z91-D91</f>
        <v>#VALUE!</v>
      </c>
      <c r="AB91" s="30">
        <v>8</v>
      </c>
      <c r="AC91" s="34"/>
      <c r="AD91" s="3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/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LK91" s="20"/>
      <c r="LL91" s="20"/>
      <c r="LM91" s="20"/>
      <c r="LN91" s="20"/>
      <c r="LO91" s="20"/>
      <c r="LP91" s="20"/>
      <c r="LQ91" s="20"/>
      <c r="LR91" s="20"/>
      <c r="LS91" s="20"/>
      <c r="LT91" s="20"/>
      <c r="LU91" s="20"/>
      <c r="LV91" s="20"/>
      <c r="LW91" s="20"/>
      <c r="LX91" s="20"/>
      <c r="LY91" s="20"/>
      <c r="LZ91" s="20"/>
      <c r="MA91" s="20"/>
      <c r="MB91" s="20"/>
      <c r="MC91" s="20"/>
      <c r="MD91" s="20"/>
      <c r="ME91" s="20"/>
      <c r="MF91" s="20"/>
      <c r="MG91" s="20"/>
      <c r="MH91" s="20"/>
      <c r="MI91" s="20"/>
      <c r="MJ91" s="20"/>
      <c r="MK91" s="20"/>
      <c r="ML91" s="20"/>
      <c r="MM91" s="20"/>
      <c r="MN91" s="20"/>
      <c r="MO91" s="20"/>
      <c r="MP91" s="20"/>
      <c r="MQ91" s="20"/>
      <c r="MR91" s="20"/>
      <c r="MS91" s="20"/>
      <c r="MT91" s="20"/>
      <c r="MU91" s="20"/>
      <c r="MV91" s="20"/>
      <c r="MW91" s="20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  <c r="NL91" s="20"/>
      <c r="NM91" s="20"/>
      <c r="NN91" s="20"/>
      <c r="NO91" s="20"/>
      <c r="NP91" s="20"/>
      <c r="NQ91" s="20"/>
      <c r="NR91" s="20"/>
      <c r="NS91" s="20"/>
      <c r="NT91" s="20"/>
      <c r="NU91" s="20"/>
      <c r="NV91" s="20"/>
      <c r="NW91" s="20"/>
      <c r="NX91" s="20"/>
      <c r="NY91" s="20"/>
      <c r="NZ91" s="20"/>
      <c r="OA91" s="20"/>
      <c r="OB91" s="20"/>
      <c r="OC91" s="20"/>
      <c r="OD91" s="20"/>
      <c r="OE91" s="20"/>
      <c r="OF91" s="20"/>
      <c r="OG91" s="20"/>
      <c r="OH91" s="20"/>
      <c r="OI91" s="20"/>
      <c r="OJ91" s="20"/>
      <c r="OK91" s="20"/>
      <c r="OL91" s="20"/>
      <c r="OM91" s="20"/>
      <c r="ON91" s="20"/>
      <c r="OO91" s="20"/>
      <c r="OP91" s="20"/>
      <c r="OQ91" s="20"/>
      <c r="OR91" s="20"/>
      <c r="OS91" s="20"/>
      <c r="OT91" s="20"/>
      <c r="OU91" s="20"/>
      <c r="OV91" s="20"/>
      <c r="OW91" s="20"/>
      <c r="OX91" s="20"/>
      <c r="OY91" s="20"/>
      <c r="OZ91" s="20"/>
      <c r="PA91" s="20"/>
      <c r="PB91" s="20"/>
      <c r="PC91" s="20"/>
      <c r="PD91" s="20"/>
      <c r="PE91" s="20"/>
      <c r="PF91" s="20"/>
      <c r="PG91" s="20"/>
      <c r="PH91" s="20"/>
      <c r="PI91" s="20"/>
      <c r="PJ91" s="20"/>
      <c r="PK91" s="20"/>
      <c r="PL91" s="20"/>
      <c r="PM91" s="20"/>
      <c r="PN91" s="20"/>
      <c r="PO91" s="20"/>
      <c r="PP91" s="20"/>
      <c r="PQ91" s="20"/>
      <c r="PR91" s="20"/>
      <c r="PS91" s="20"/>
      <c r="PT91" s="20"/>
      <c r="PU91" s="20"/>
      <c r="PV91" s="20"/>
      <c r="PW91" s="20"/>
      <c r="PX91" s="20"/>
      <c r="PY91" s="20"/>
      <c r="PZ91" s="20"/>
      <c r="QA91" s="20"/>
      <c r="QB91" s="20"/>
      <c r="QC91" s="20"/>
      <c r="QD91" s="20"/>
      <c r="QE91" s="20"/>
      <c r="QF91" s="20"/>
      <c r="QG91" s="20"/>
      <c r="QH91" s="20"/>
      <c r="QI91" s="20"/>
      <c r="QJ91" s="20"/>
      <c r="QK91" s="20"/>
      <c r="QL91" s="20"/>
      <c r="QM91" s="20"/>
      <c r="QN91" s="20"/>
      <c r="QO91" s="20"/>
      <c r="QP91" s="20"/>
      <c r="QQ91" s="20"/>
      <c r="QR91" s="20"/>
      <c r="QS91" s="20"/>
      <c r="QT91" s="20"/>
      <c r="QU91" s="20"/>
      <c r="QV91" s="20"/>
      <c r="QW91" s="20"/>
      <c r="QX91" s="20"/>
      <c r="QY91" s="20"/>
      <c r="QZ91" s="20"/>
      <c r="RA91" s="20"/>
      <c r="RB91" s="20"/>
      <c r="RC91" s="20"/>
      <c r="RD91" s="20"/>
      <c r="RE91" s="20"/>
      <c r="RF91" s="20"/>
      <c r="RG91" s="20"/>
      <c r="RH91" s="20"/>
      <c r="RI91" s="20"/>
      <c r="RJ91" s="20"/>
      <c r="RK91" s="20"/>
      <c r="RL91" s="20"/>
      <c r="RM91" s="20"/>
      <c r="RN91" s="20"/>
      <c r="RO91" s="20"/>
      <c r="RP91" s="20"/>
      <c r="RQ91" s="20"/>
      <c r="RR91" s="20"/>
      <c r="RS91" s="20"/>
      <c r="RT91" s="20"/>
      <c r="RU91" s="20"/>
      <c r="RV91" s="20"/>
      <c r="RW91" s="20"/>
      <c r="RX91" s="20"/>
      <c r="RY91" s="20"/>
      <c r="RZ91" s="20"/>
      <c r="SA91" s="20"/>
      <c r="SB91" s="20"/>
      <c r="SC91" s="20"/>
      <c r="SD91" s="20"/>
      <c r="SE91" s="20"/>
      <c r="SF91" s="20"/>
      <c r="SG91" s="20"/>
      <c r="SH91" s="20"/>
      <c r="SI91" s="20"/>
      <c r="SJ91" s="20"/>
      <c r="SK91" s="20"/>
      <c r="SL91" s="20"/>
      <c r="SM91" s="20"/>
      <c r="SN91" s="20"/>
      <c r="SO91" s="20"/>
      <c r="SP91" s="20"/>
      <c r="SQ91" s="20"/>
      <c r="SR91" s="20"/>
      <c r="SS91" s="20"/>
      <c r="ST91" s="20"/>
      <c r="SU91" s="20"/>
      <c r="SV91" s="20"/>
      <c r="SW91" s="20"/>
      <c r="SX91" s="20"/>
      <c r="SY91" s="20"/>
      <c r="SZ91" s="20"/>
      <c r="TA91" s="20"/>
      <c r="TB91" s="20"/>
      <c r="TC91" s="20"/>
      <c r="TD91" s="20"/>
      <c r="TE91" s="20"/>
      <c r="TF91" s="20"/>
      <c r="TG91" s="20"/>
      <c r="TH91" s="20"/>
      <c r="TI91" s="20"/>
      <c r="TJ91" s="20"/>
      <c r="TK91" s="20"/>
      <c r="TL91" s="20"/>
      <c r="TM91" s="20"/>
      <c r="TN91" s="20"/>
      <c r="TO91" s="20"/>
      <c r="TP91" s="20"/>
      <c r="TQ91" s="20"/>
      <c r="TR91" s="20"/>
      <c r="TS91" s="20"/>
      <c r="TT91" s="20"/>
      <c r="TU91" s="20"/>
      <c r="TV91" s="20"/>
      <c r="TW91" s="20"/>
      <c r="TX91" s="20"/>
      <c r="TY91" s="20"/>
      <c r="TZ91" s="20"/>
      <c r="UA91" s="20"/>
      <c r="UB91" s="20"/>
      <c r="UC91" s="20"/>
      <c r="UD91" s="20"/>
      <c r="UE91" s="20"/>
      <c r="UF91" s="20"/>
      <c r="UG91" s="20"/>
      <c r="UH91" s="20"/>
      <c r="UI91" s="20"/>
      <c r="UJ91" s="20"/>
      <c r="UK91" s="20"/>
      <c r="UL91" s="20"/>
      <c r="UM91" s="20"/>
      <c r="UN91" s="20"/>
      <c r="UO91" s="20"/>
      <c r="UP91" s="20"/>
      <c r="UQ91" s="20"/>
      <c r="UR91" s="20"/>
      <c r="US91" s="20"/>
      <c r="UT91" s="20"/>
      <c r="UU91" s="20"/>
      <c r="UV91" s="20"/>
      <c r="UW91" s="20"/>
      <c r="UX91" s="20"/>
      <c r="UY91" s="20"/>
      <c r="UZ91" s="20"/>
      <c r="VA91" s="20"/>
      <c r="VB91" s="20"/>
      <c r="VC91" s="20"/>
      <c r="VD91" s="20"/>
      <c r="VE91" s="20"/>
      <c r="VF91" s="20"/>
      <c r="VG91" s="20"/>
      <c r="VH91" s="20"/>
      <c r="VI91" s="20"/>
      <c r="VJ91" s="20"/>
      <c r="VK91" s="20"/>
      <c r="VL91" s="20"/>
      <c r="VM91" s="20"/>
      <c r="VN91" s="20"/>
      <c r="VO91" s="20"/>
      <c r="VP91" s="20"/>
      <c r="VQ91" s="20"/>
      <c r="VR91" s="20"/>
      <c r="VS91" s="20"/>
      <c r="VT91" s="20"/>
      <c r="VU91" s="20"/>
      <c r="VV91" s="20"/>
      <c r="VW91" s="20"/>
      <c r="VX91" s="20"/>
      <c r="VY91" s="20"/>
      <c r="VZ91" s="20"/>
      <c r="WA91" s="20"/>
      <c r="WB91" s="20"/>
      <c r="WC91" s="20"/>
      <c r="WD91" s="20"/>
      <c r="WE91" s="20"/>
      <c r="WF91" s="20"/>
      <c r="WG91" s="20"/>
      <c r="WH91" s="20"/>
      <c r="WI91" s="20"/>
      <c r="WJ91" s="20"/>
      <c r="WK91" s="20"/>
      <c r="WL91" s="20"/>
      <c r="WM91" s="20"/>
      <c r="WN91" s="20"/>
      <c r="WO91" s="20"/>
      <c r="WP91" s="20"/>
      <c r="WQ91" s="20"/>
      <c r="WR91" s="20"/>
      <c r="WS91" s="20"/>
      <c r="WT91" s="20"/>
      <c r="WU91" s="20"/>
      <c r="WV91" s="20"/>
      <c r="WW91" s="20"/>
      <c r="WX91" s="20"/>
      <c r="WY91" s="20"/>
      <c r="WZ91" s="20"/>
      <c r="XA91" s="20"/>
      <c r="XB91" s="20"/>
      <c r="XC91" s="20"/>
      <c r="XD91" s="20"/>
      <c r="XE91" s="20"/>
      <c r="XF91" s="20"/>
      <c r="XG91" s="20"/>
      <c r="XH91" s="20"/>
      <c r="XI91" s="20"/>
      <c r="XJ91" s="20"/>
      <c r="XK91" s="20"/>
      <c r="XL91" s="20"/>
      <c r="XM91" s="20"/>
      <c r="XN91" s="20"/>
      <c r="XO91" s="20"/>
      <c r="XP91" s="20"/>
      <c r="XQ91" s="20"/>
      <c r="XR91" s="20"/>
      <c r="XS91" s="20"/>
      <c r="XT91" s="20"/>
      <c r="XU91" s="20"/>
      <c r="XV91" s="20"/>
      <c r="XW91" s="20"/>
      <c r="XX91" s="20"/>
      <c r="XY91" s="20"/>
      <c r="XZ91" s="20"/>
      <c r="YA91" s="20"/>
      <c r="YB91" s="20"/>
      <c r="YC91" s="20"/>
      <c r="YD91" s="20"/>
      <c r="YE91" s="20"/>
      <c r="YF91" s="20"/>
      <c r="YG91" s="20"/>
      <c r="YH91" s="20"/>
      <c r="YI91" s="20"/>
      <c r="YJ91" s="20"/>
      <c r="YK91" s="20"/>
      <c r="YL91" s="20"/>
      <c r="YM91" s="20"/>
      <c r="YN91" s="20"/>
      <c r="YO91" s="20"/>
      <c r="YP91" s="20"/>
      <c r="YQ91" s="20"/>
      <c r="YR91" s="20"/>
      <c r="YS91" s="20"/>
      <c r="YT91" s="20"/>
      <c r="YU91" s="20"/>
      <c r="YV91" s="20"/>
      <c r="YW91" s="20"/>
      <c r="YX91" s="20"/>
      <c r="YY91" s="20"/>
      <c r="YZ91" s="20"/>
      <c r="ZA91" s="20"/>
      <c r="ZB91" s="20"/>
      <c r="ZC91" s="20"/>
      <c r="ZD91" s="20"/>
      <c r="ZE91" s="20"/>
      <c r="ZF91" s="20"/>
      <c r="ZG91" s="20"/>
      <c r="ZH91" s="20"/>
      <c r="ZI91" s="20"/>
      <c r="ZJ91" s="20"/>
      <c r="ZK91" s="20"/>
      <c r="ZL91" s="20"/>
      <c r="ZM91" s="20"/>
      <c r="ZN91" s="20"/>
      <c r="ZO91" s="20"/>
      <c r="ZP91" s="20"/>
      <c r="ZQ91" s="20"/>
      <c r="ZR91" s="20"/>
      <c r="ZS91" s="20"/>
      <c r="ZT91" s="20"/>
      <c r="ZU91" s="20"/>
      <c r="ZV91" s="20"/>
      <c r="ZW91" s="20"/>
      <c r="ZX91" s="20"/>
      <c r="ZY91" s="20"/>
      <c r="ZZ91" s="20"/>
      <c r="AAA91" s="20"/>
      <c r="AAB91" s="20"/>
      <c r="AAC91" s="20"/>
      <c r="AAD91" s="20"/>
      <c r="AAE91" s="20"/>
      <c r="AAF91" s="20"/>
      <c r="AAG91" s="20"/>
      <c r="AAH91" s="20"/>
      <c r="AAI91" s="20"/>
      <c r="AAJ91" s="20"/>
      <c r="AAK91" s="20"/>
      <c r="AAL91" s="20"/>
      <c r="AAM91" s="20"/>
      <c r="AAN91" s="20"/>
      <c r="AAO91" s="20"/>
      <c r="AAP91" s="20"/>
      <c r="AAQ91" s="20"/>
      <c r="AAR91" s="20"/>
      <c r="AAS91" s="20"/>
      <c r="AAT91" s="20"/>
      <c r="AAU91" s="20"/>
      <c r="AAV91" s="20"/>
      <c r="AAW91" s="20"/>
      <c r="AAX91" s="20"/>
      <c r="AAY91" s="20"/>
      <c r="AAZ91" s="20"/>
      <c r="ABA91" s="20"/>
      <c r="ABB91" s="20"/>
      <c r="ABC91" s="20"/>
      <c r="ABD91" s="20"/>
    </row>
    <row r="92" spans="1:732" ht="15" customHeight="1">
      <c r="A92" s="23">
        <v>4</v>
      </c>
      <c r="B92" s="24" t="s">
        <v>8</v>
      </c>
      <c r="C92" s="24" t="s">
        <v>5</v>
      </c>
      <c r="D92" s="25">
        <v>41293.427083333336</v>
      </c>
      <c r="E92" s="25" t="s">
        <v>126</v>
      </c>
      <c r="F92" s="25" t="s">
        <v>126</v>
      </c>
      <c r="G92" s="25"/>
      <c r="H92" s="25" t="s">
        <v>126</v>
      </c>
      <c r="I92" s="25" t="s">
        <v>126</v>
      </c>
      <c r="J92" s="25"/>
      <c r="K92" s="25" t="s">
        <v>126</v>
      </c>
      <c r="L92" s="25" t="s">
        <v>126</v>
      </c>
      <c r="M92" s="25"/>
      <c r="N92" s="25" t="s">
        <v>126</v>
      </c>
      <c r="O92" s="25" t="s">
        <v>126</v>
      </c>
      <c r="P92" s="25"/>
      <c r="Q92" s="25" t="s">
        <v>126</v>
      </c>
      <c r="R92" s="25" t="s">
        <v>126</v>
      </c>
      <c r="S92" s="25"/>
      <c r="T92" s="25" t="s">
        <v>126</v>
      </c>
      <c r="U92" s="25" t="s">
        <v>126</v>
      </c>
      <c r="V92" s="25"/>
      <c r="W92" s="25" t="s">
        <v>126</v>
      </c>
      <c r="X92" s="25" t="s">
        <v>126</v>
      </c>
      <c r="Y92" s="25"/>
      <c r="Z92" s="22" t="s">
        <v>124</v>
      </c>
      <c r="AA92" s="29" t="e">
        <f>Z92-D92</f>
        <v>#VALUE!</v>
      </c>
      <c r="AB92" s="30">
        <v>4</v>
      </c>
      <c r="AC92" s="34"/>
      <c r="AD92" s="30"/>
    </row>
    <row r="93" spans="1:732" ht="15" customHeight="1">
      <c r="A93" s="11">
        <v>66</v>
      </c>
      <c r="B93" s="12" t="s">
        <v>69</v>
      </c>
      <c r="C93" s="12" t="s">
        <v>5</v>
      </c>
      <c r="D93" s="13">
        <v>41293.427083333336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 t="s">
        <v>122</v>
      </c>
      <c r="AA93" s="36" t="e">
        <f>Z93-D93</f>
        <v>#VALUE!</v>
      </c>
      <c r="AB93" s="37">
        <v>0</v>
      </c>
      <c r="AC93" s="38"/>
      <c r="AD93" s="37"/>
    </row>
    <row r="94" spans="1:732" s="15" customFormat="1" ht="15" customHeight="1">
      <c r="A94" s="11">
        <v>61</v>
      </c>
      <c r="B94" s="12" t="s">
        <v>64</v>
      </c>
      <c r="C94" s="12" t="s">
        <v>5</v>
      </c>
      <c r="D94" s="13">
        <v>41293.427083333336</v>
      </c>
      <c r="E94" s="13"/>
      <c r="F94" s="13"/>
      <c r="G94" s="13"/>
      <c r="H94" s="11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 t="s">
        <v>122</v>
      </c>
      <c r="AA94" s="36" t="e">
        <f>Z94-D94</f>
        <v>#VALUE!</v>
      </c>
      <c r="AB94" s="37">
        <v>0</v>
      </c>
      <c r="AC94" s="38"/>
      <c r="AD94" s="37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/>
      <c r="KB94" s="20"/>
      <c r="KC94" s="20"/>
      <c r="KD94" s="20"/>
      <c r="KE94" s="20"/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/>
      <c r="LL94" s="20"/>
      <c r="LM94" s="20"/>
      <c r="LN94" s="20"/>
      <c r="LO94" s="20"/>
      <c r="LP94" s="20"/>
      <c r="LQ94" s="20"/>
      <c r="LR94" s="20"/>
      <c r="LS94" s="20"/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/>
      <c r="OE94" s="20"/>
      <c r="OF94" s="20"/>
      <c r="OG94" s="20"/>
      <c r="OH94" s="20"/>
      <c r="OI94" s="20"/>
      <c r="OJ94" s="20"/>
      <c r="OK94" s="20"/>
      <c r="OL94" s="20"/>
      <c r="OM94" s="20"/>
      <c r="ON94" s="20"/>
      <c r="OO94" s="20"/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/>
      <c r="QG94" s="20"/>
      <c r="QH94" s="20"/>
      <c r="QI94" s="20"/>
      <c r="QJ94" s="20"/>
      <c r="QK94" s="20"/>
      <c r="QL94" s="20"/>
      <c r="QM94" s="20"/>
      <c r="QN94" s="20"/>
      <c r="QO94" s="20"/>
      <c r="QP94" s="20"/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/>
      <c r="SA94" s="20"/>
      <c r="SB94" s="20"/>
      <c r="SC94" s="20"/>
      <c r="SD94" s="20"/>
      <c r="SE94" s="20"/>
      <c r="SF94" s="20"/>
      <c r="SG94" s="20"/>
      <c r="SH94" s="20"/>
      <c r="SI94" s="20"/>
      <c r="SJ94" s="20"/>
      <c r="SK94" s="20"/>
      <c r="SL94" s="20"/>
      <c r="SM94" s="20"/>
      <c r="SN94" s="20"/>
      <c r="SO94" s="20"/>
      <c r="SP94" s="20"/>
      <c r="SQ94" s="20"/>
      <c r="SR94" s="20"/>
      <c r="SS94" s="20"/>
      <c r="ST94" s="20"/>
      <c r="SU94" s="20"/>
      <c r="SV94" s="20"/>
      <c r="SW94" s="20"/>
      <c r="SX94" s="20"/>
      <c r="SY94" s="20"/>
      <c r="SZ94" s="20"/>
      <c r="TA94" s="20"/>
      <c r="TB94" s="20"/>
      <c r="TC94" s="20"/>
      <c r="TD94" s="20"/>
      <c r="TE94" s="20"/>
      <c r="TF94" s="20"/>
      <c r="TG94" s="20"/>
      <c r="TH94" s="20"/>
      <c r="TI94" s="20"/>
      <c r="TJ94" s="20"/>
      <c r="TK94" s="20"/>
      <c r="TL94" s="20"/>
      <c r="TM94" s="20"/>
      <c r="TN94" s="20"/>
      <c r="TO94" s="20"/>
      <c r="TP94" s="20"/>
      <c r="TQ94" s="20"/>
      <c r="TR94" s="20"/>
      <c r="TS94" s="20"/>
      <c r="TT94" s="20"/>
      <c r="TU94" s="20"/>
      <c r="TV94" s="20"/>
      <c r="TW94" s="20"/>
      <c r="TX94" s="20"/>
      <c r="TY94" s="20"/>
      <c r="TZ94" s="20"/>
      <c r="UA94" s="20"/>
      <c r="UB94" s="20"/>
      <c r="UC94" s="20"/>
      <c r="UD94" s="20"/>
      <c r="UE94" s="20"/>
      <c r="UF94" s="20"/>
      <c r="UG94" s="20"/>
      <c r="UH94" s="20"/>
      <c r="UI94" s="20"/>
      <c r="UJ94" s="20"/>
      <c r="UK94" s="20"/>
      <c r="UL94" s="20"/>
      <c r="UM94" s="20"/>
      <c r="UN94" s="20"/>
      <c r="UO94" s="20"/>
      <c r="UP94" s="20"/>
      <c r="UQ94" s="20"/>
      <c r="UR94" s="20"/>
      <c r="US94" s="20"/>
      <c r="UT94" s="20"/>
      <c r="UU94" s="20"/>
      <c r="UV94" s="20"/>
      <c r="UW94" s="20"/>
      <c r="UX94" s="20"/>
      <c r="UY94" s="20"/>
      <c r="UZ94" s="20"/>
      <c r="VA94" s="20"/>
      <c r="VB94" s="20"/>
      <c r="VC94" s="20"/>
      <c r="VD94" s="20"/>
      <c r="VE94" s="20"/>
      <c r="VF94" s="20"/>
      <c r="VG94" s="20"/>
      <c r="VH94" s="20"/>
      <c r="VI94" s="20"/>
      <c r="VJ94" s="20"/>
      <c r="VK94" s="20"/>
      <c r="VL94" s="20"/>
      <c r="VM94" s="20"/>
      <c r="VN94" s="20"/>
      <c r="VO94" s="20"/>
      <c r="VP94" s="20"/>
      <c r="VQ94" s="20"/>
      <c r="VR94" s="20"/>
      <c r="VS94" s="20"/>
      <c r="VT94" s="20"/>
      <c r="VU94" s="20"/>
      <c r="VV94" s="20"/>
      <c r="VW94" s="20"/>
      <c r="VX94" s="20"/>
      <c r="VY94" s="20"/>
      <c r="VZ94" s="20"/>
      <c r="WA94" s="20"/>
      <c r="WB94" s="20"/>
      <c r="WC94" s="20"/>
      <c r="WD94" s="20"/>
      <c r="WE94" s="20"/>
      <c r="WF94" s="20"/>
      <c r="WG94" s="20"/>
      <c r="WH94" s="20"/>
      <c r="WI94" s="20"/>
      <c r="WJ94" s="20"/>
      <c r="WK94" s="20"/>
      <c r="WL94" s="20"/>
      <c r="WM94" s="20"/>
      <c r="WN94" s="20"/>
      <c r="WO94" s="20"/>
      <c r="WP94" s="20"/>
      <c r="WQ94" s="20"/>
      <c r="WR94" s="20"/>
      <c r="WS94" s="20"/>
      <c r="WT94" s="20"/>
      <c r="WU94" s="20"/>
      <c r="WV94" s="20"/>
      <c r="WW94" s="20"/>
      <c r="WX94" s="20"/>
      <c r="WY94" s="20"/>
      <c r="WZ94" s="20"/>
      <c r="XA94" s="20"/>
      <c r="XB94" s="20"/>
      <c r="XC94" s="20"/>
      <c r="XD94" s="20"/>
      <c r="XE94" s="20"/>
      <c r="XF94" s="20"/>
      <c r="XG94" s="20"/>
      <c r="XH94" s="20"/>
      <c r="XI94" s="20"/>
      <c r="XJ94" s="20"/>
      <c r="XK94" s="20"/>
      <c r="XL94" s="20"/>
      <c r="XM94" s="20"/>
      <c r="XN94" s="20"/>
      <c r="XO94" s="20"/>
      <c r="XP94" s="20"/>
      <c r="XQ94" s="20"/>
      <c r="XR94" s="20"/>
      <c r="XS94" s="20"/>
      <c r="XT94" s="20"/>
      <c r="XU94" s="20"/>
      <c r="XV94" s="20"/>
      <c r="XW94" s="20"/>
      <c r="XX94" s="20"/>
      <c r="XY94" s="20"/>
      <c r="XZ94" s="20"/>
      <c r="YA94" s="20"/>
      <c r="YB94" s="20"/>
      <c r="YC94" s="20"/>
      <c r="YD94" s="20"/>
      <c r="YE94" s="20"/>
      <c r="YF94" s="20"/>
      <c r="YG94" s="20"/>
      <c r="YH94" s="20"/>
      <c r="YI94" s="20"/>
      <c r="YJ94" s="20"/>
      <c r="YK94" s="20"/>
      <c r="YL94" s="20"/>
      <c r="YM94" s="20"/>
      <c r="YN94" s="20"/>
      <c r="YO94" s="20"/>
      <c r="YP94" s="20"/>
      <c r="YQ94" s="20"/>
      <c r="YR94" s="20"/>
      <c r="YS94" s="20"/>
      <c r="YT94" s="20"/>
      <c r="YU94" s="20"/>
      <c r="YV94" s="20"/>
      <c r="YW94" s="20"/>
      <c r="YX94" s="20"/>
      <c r="YY94" s="20"/>
      <c r="YZ94" s="20"/>
      <c r="ZA94" s="20"/>
      <c r="ZB94" s="20"/>
      <c r="ZC94" s="20"/>
      <c r="ZD94" s="20"/>
      <c r="ZE94" s="20"/>
      <c r="ZF94" s="20"/>
      <c r="ZG94" s="20"/>
      <c r="ZH94" s="20"/>
      <c r="ZI94" s="20"/>
      <c r="ZJ94" s="20"/>
      <c r="ZK94" s="20"/>
      <c r="ZL94" s="20"/>
      <c r="ZM94" s="20"/>
      <c r="ZN94" s="20"/>
      <c r="ZO94" s="20"/>
      <c r="ZP94" s="20"/>
      <c r="ZQ94" s="20"/>
      <c r="ZR94" s="20"/>
      <c r="ZS94" s="20"/>
      <c r="ZT94" s="20"/>
      <c r="ZU94" s="20"/>
      <c r="ZV94" s="20"/>
      <c r="ZW94" s="20"/>
      <c r="ZX94" s="20"/>
      <c r="ZY94" s="20"/>
      <c r="ZZ94" s="20"/>
      <c r="AAA94" s="20"/>
      <c r="AAB94" s="20"/>
      <c r="AAC94" s="20"/>
      <c r="AAD94" s="20"/>
      <c r="AAE94" s="20"/>
      <c r="AAF94" s="20"/>
      <c r="AAG94" s="20"/>
      <c r="AAH94" s="20"/>
      <c r="AAI94" s="20"/>
      <c r="AAJ94" s="20"/>
      <c r="AAK94" s="20"/>
      <c r="AAL94" s="20"/>
      <c r="AAM94" s="20"/>
      <c r="AAN94" s="20"/>
      <c r="AAO94" s="20"/>
      <c r="AAP94" s="20"/>
      <c r="AAQ94" s="20"/>
      <c r="AAR94" s="20"/>
      <c r="AAS94" s="20"/>
      <c r="AAT94" s="20"/>
      <c r="AAU94" s="20"/>
      <c r="AAV94" s="20"/>
      <c r="AAW94" s="20"/>
      <c r="AAX94" s="20"/>
      <c r="AAY94" s="20"/>
      <c r="AAZ94" s="20"/>
      <c r="ABA94" s="20"/>
      <c r="ABB94" s="20"/>
      <c r="ABC94" s="20"/>
      <c r="ABD94" s="20"/>
    </row>
    <row r="95" spans="1:732" ht="15" customHeight="1">
      <c r="A95" s="11">
        <v>55</v>
      </c>
      <c r="B95" s="12" t="s">
        <v>58</v>
      </c>
      <c r="C95" s="12" t="s">
        <v>5</v>
      </c>
      <c r="D95" s="13">
        <v>41293.427083333336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 t="s">
        <v>122</v>
      </c>
      <c r="AA95" s="36" t="e">
        <f>Z95-D95</f>
        <v>#VALUE!</v>
      </c>
      <c r="AB95" s="37">
        <v>0</v>
      </c>
      <c r="AC95" s="38"/>
      <c r="AD95" s="37"/>
    </row>
    <row r="96" spans="1:732" ht="15" customHeight="1">
      <c r="A96" s="11">
        <v>33</v>
      </c>
      <c r="B96" s="12" t="s">
        <v>37</v>
      </c>
      <c r="C96" s="12" t="s">
        <v>5</v>
      </c>
      <c r="D96" s="13">
        <v>41293.427083333336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 t="s">
        <v>122</v>
      </c>
      <c r="AA96" s="36" t="e">
        <f>Z96-D96</f>
        <v>#VALUE!</v>
      </c>
      <c r="AB96" s="37">
        <v>0</v>
      </c>
      <c r="AC96" s="38"/>
      <c r="AD96" s="37"/>
    </row>
    <row r="97" spans="1:30" ht="15" customHeight="1">
      <c r="A97" s="11">
        <v>27</v>
      </c>
      <c r="B97" s="12" t="s">
        <v>31</v>
      </c>
      <c r="C97" s="12" t="s">
        <v>5</v>
      </c>
      <c r="D97" s="13">
        <v>41293.427083333336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 t="s">
        <v>122</v>
      </c>
      <c r="AA97" s="36" t="e">
        <f>Z97-D97</f>
        <v>#VALUE!</v>
      </c>
      <c r="AB97" s="37">
        <v>0</v>
      </c>
      <c r="AC97" s="38"/>
      <c r="AD97" s="37"/>
    </row>
    <row r="98" spans="1:30" ht="15" customHeight="1">
      <c r="A98" s="11">
        <v>24</v>
      </c>
      <c r="B98" s="12" t="s">
        <v>28</v>
      </c>
      <c r="C98" s="12" t="s">
        <v>5</v>
      </c>
      <c r="D98" s="13">
        <v>41293.427083333336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 t="s">
        <v>122</v>
      </c>
      <c r="AA98" s="36" t="e">
        <f>Z98-D98</f>
        <v>#VALUE!</v>
      </c>
      <c r="AB98" s="37">
        <v>0</v>
      </c>
      <c r="AC98" s="38"/>
      <c r="AD98" s="37"/>
    </row>
    <row r="99" spans="1:30">
      <c r="A99" s="11">
        <v>21</v>
      </c>
      <c r="B99" s="12" t="s">
        <v>25</v>
      </c>
      <c r="C99" s="12" t="s">
        <v>5</v>
      </c>
      <c r="D99" s="13">
        <v>41293.427083333336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 t="s">
        <v>122</v>
      </c>
      <c r="AA99" s="36" t="e">
        <f>Z99-D99</f>
        <v>#VALUE!</v>
      </c>
      <c r="AB99" s="37">
        <v>0</v>
      </c>
      <c r="AC99" s="38"/>
      <c r="AD99" s="37"/>
    </row>
    <row r="100" spans="1:30">
      <c r="A100" s="11">
        <v>14</v>
      </c>
      <c r="B100" s="12" t="s">
        <v>18</v>
      </c>
      <c r="C100" s="12" t="s">
        <v>5</v>
      </c>
      <c r="D100" s="13">
        <v>41293.427083333336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 t="s">
        <v>122</v>
      </c>
      <c r="AA100" s="36" t="e">
        <f>Z100-D100</f>
        <v>#VALUE!</v>
      </c>
      <c r="AB100" s="37">
        <v>0</v>
      </c>
      <c r="AC100" s="38"/>
      <c r="AD100" s="37"/>
    </row>
    <row r="101" spans="1:30">
      <c r="A101" s="11">
        <v>8</v>
      </c>
      <c r="B101" s="12" t="s">
        <v>12</v>
      </c>
      <c r="C101" s="12" t="s">
        <v>5</v>
      </c>
      <c r="D101" s="13">
        <v>41293.427083333336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 t="s">
        <v>122</v>
      </c>
      <c r="AA101" s="36" t="e">
        <f>Z101-D101</f>
        <v>#VALUE!</v>
      </c>
      <c r="AB101" s="37">
        <v>0</v>
      </c>
      <c r="AC101" s="38"/>
      <c r="AD101" s="37"/>
    </row>
    <row r="102" spans="1:30">
      <c r="A102" s="11">
        <v>5</v>
      </c>
      <c r="B102" s="12" t="s">
        <v>9</v>
      </c>
      <c r="C102" s="12" t="s">
        <v>5</v>
      </c>
      <c r="D102" s="13">
        <v>41293.427083333336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 t="s">
        <v>122</v>
      </c>
      <c r="AA102" s="36" t="e">
        <f>Z102-D102</f>
        <v>#VALUE!</v>
      </c>
      <c r="AB102" s="37">
        <v>0</v>
      </c>
      <c r="AC102" s="38"/>
      <c r="AD102" s="37"/>
    </row>
    <row r="103" spans="1:30">
      <c r="A103" s="11">
        <v>1</v>
      </c>
      <c r="B103" s="12" t="s">
        <v>4</v>
      </c>
      <c r="C103" s="12" t="s">
        <v>5</v>
      </c>
      <c r="D103" s="13">
        <v>41293.427083333336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 t="s">
        <v>122</v>
      </c>
      <c r="AA103" s="36" t="e">
        <f>Z103-D103</f>
        <v>#VALUE!</v>
      </c>
      <c r="AB103" s="37"/>
      <c r="AC103" s="38"/>
      <c r="AD103" s="37"/>
    </row>
    <row r="104" spans="1:30" ht="16" thickBot="1"/>
    <row r="105" spans="1:30">
      <c r="F105" s="57" t="s">
        <v>163</v>
      </c>
      <c r="G105" s="58"/>
      <c r="I105" s="57" t="s">
        <v>170</v>
      </c>
      <c r="J105" s="58"/>
      <c r="L105" s="57" t="s">
        <v>164</v>
      </c>
      <c r="M105" s="58"/>
      <c r="O105" s="57" t="s">
        <v>165</v>
      </c>
      <c r="P105" s="58"/>
      <c r="R105" s="57" t="s">
        <v>166</v>
      </c>
      <c r="S105" s="58"/>
      <c r="U105" s="57" t="s">
        <v>167</v>
      </c>
      <c r="V105" s="58"/>
      <c r="X105" s="57" t="s">
        <v>168</v>
      </c>
      <c r="Y105" s="58"/>
      <c r="AA105" s="57" t="s">
        <v>169</v>
      </c>
      <c r="AB105" s="58"/>
    </row>
    <row r="106" spans="1:30">
      <c r="F106" s="59" t="s">
        <v>159</v>
      </c>
      <c r="G106" s="53">
        <f>SUM(G2:G89,G91)</f>
        <v>0.45624999989377102</v>
      </c>
      <c r="I106" s="59" t="s">
        <v>159</v>
      </c>
      <c r="J106" s="53">
        <f>SUM(J24:J85,J2:J21)</f>
        <v>0.78333333335467614</v>
      </c>
      <c r="L106" s="59" t="s">
        <v>159</v>
      </c>
      <c r="M106" s="53">
        <f>SUM(M24:M82,M19,M18,M2:M14)</f>
        <v>0.74722222222044365</v>
      </c>
      <c r="O106" s="59" t="s">
        <v>159</v>
      </c>
      <c r="P106" s="53">
        <f>SUM(P69:P82,P24:P35)</f>
        <v>0.88819444446562557</v>
      </c>
      <c r="R106" s="59" t="s">
        <v>159</v>
      </c>
      <c r="S106" s="53">
        <f>SUM(S78,S75,S69:S73,S24:S33)</f>
        <v>8.9583333319751546E-2</v>
      </c>
      <c r="U106" s="59" t="s">
        <v>159</v>
      </c>
      <c r="V106" s="53">
        <f>SUM(V24:V33)</f>
        <v>9.7916666665696539E-2</v>
      </c>
      <c r="X106" s="59" t="s">
        <v>159</v>
      </c>
      <c r="Y106" s="53">
        <f>SUM(Y24:Y33)</f>
        <v>8.1249999988358468E-2</v>
      </c>
      <c r="AA106" s="59" t="s">
        <v>159</v>
      </c>
      <c r="AB106" s="63">
        <f>SUM(Y106,V106,S106,P106,M106,J106,G106)</f>
        <v>3.1437499999083229</v>
      </c>
    </row>
    <row r="107" spans="1:30">
      <c r="F107" s="59" t="s">
        <v>161</v>
      </c>
      <c r="G107" s="53">
        <f>MIN(G2:G89,G91)</f>
        <v>0</v>
      </c>
      <c r="I107" s="59" t="s">
        <v>161</v>
      </c>
      <c r="J107" s="53">
        <f>MIN(J24:J85,J2:J21)</f>
        <v>0</v>
      </c>
      <c r="L107" s="59" t="s">
        <v>161</v>
      </c>
      <c r="M107" s="53">
        <f>MIN(M24:M82,M19,M18,M2:M14)</f>
        <v>0</v>
      </c>
      <c r="O107" s="59" t="s">
        <v>161</v>
      </c>
      <c r="P107" s="53">
        <f>MIN(P69:P82,P24:P35)</f>
        <v>2.0833333328482695E-3</v>
      </c>
      <c r="R107" s="59" t="s">
        <v>161</v>
      </c>
      <c r="S107" s="53">
        <f>MIN(S78,S75,S69:S73,S24:S33)</f>
        <v>0</v>
      </c>
      <c r="U107" s="59" t="s">
        <v>161</v>
      </c>
      <c r="V107" s="53">
        <f>MIN(V24:V33)</f>
        <v>0</v>
      </c>
      <c r="X107" s="59" t="s">
        <v>161</v>
      </c>
      <c r="Y107" s="53">
        <f>MIN(Y24:Y33)</f>
        <v>0</v>
      </c>
      <c r="AA107" s="59" t="s">
        <v>161</v>
      </c>
      <c r="AB107" s="55">
        <f>MIN(Y107,V107,S107,P107,M107)</f>
        <v>0</v>
      </c>
    </row>
    <row r="108" spans="1:30">
      <c r="F108" s="59" t="s">
        <v>160</v>
      </c>
      <c r="G108" s="53">
        <f>MAX(G2:G89,G91)</f>
        <v>1.5277777776645962E-2</v>
      </c>
      <c r="I108" s="59" t="s">
        <v>160</v>
      </c>
      <c r="J108" s="53">
        <f>MAX(J24:J85,J2:J21)</f>
        <v>3.2638888886140194E-2</v>
      </c>
      <c r="L108" s="59" t="s">
        <v>160</v>
      </c>
      <c r="M108" s="53">
        <f>MAX(M24:M82,M19,M18,M2:M14)</f>
        <v>6.3888888886140194E-2</v>
      </c>
      <c r="O108" s="59" t="s">
        <v>160</v>
      </c>
      <c r="P108" s="53">
        <f>MAX(P69:P82,P24:P35)</f>
        <v>0.14166666667006211</v>
      </c>
      <c r="R108" s="59" t="s">
        <v>160</v>
      </c>
      <c r="S108" s="53">
        <f>MAX(S78,S75,S69:S73,S24:S33)</f>
        <v>1.1805555550381541E-2</v>
      </c>
      <c r="U108" s="59" t="s">
        <v>160</v>
      </c>
      <c r="V108" s="53">
        <f>MAX(V24:V33)</f>
        <v>1.5972222223354038E-2</v>
      </c>
      <c r="X108" s="59" t="s">
        <v>160</v>
      </c>
      <c r="Y108" s="53">
        <f>MAX(Y24:Y33)</f>
        <v>1.5972222223354038E-2</v>
      </c>
      <c r="AA108" s="59" t="s">
        <v>160</v>
      </c>
      <c r="AB108" s="55">
        <f>MAX(Y108,V108,S108,P108,M108)</f>
        <v>0.14166666667006211</v>
      </c>
    </row>
    <row r="109" spans="1:30">
      <c r="F109" s="59" t="s">
        <v>171</v>
      </c>
      <c r="G109" s="61">
        <f>COUNT(G2:G89,G91)</f>
        <v>89</v>
      </c>
      <c r="I109" s="59" t="s">
        <v>171</v>
      </c>
      <c r="J109" s="61">
        <f>COUNT(J24:J85,J2:J21)</f>
        <v>82</v>
      </c>
      <c r="L109" s="59" t="s">
        <v>171</v>
      </c>
      <c r="M109" s="61">
        <f>COUNT(M24:M82,M19,M18,M2:M14)</f>
        <v>74</v>
      </c>
      <c r="O109" s="59" t="s">
        <v>171</v>
      </c>
      <c r="P109" s="61">
        <f>COUNT(P69:P82,P24:P35)</f>
        <v>26</v>
      </c>
      <c r="R109" s="59" t="s">
        <v>171</v>
      </c>
      <c r="S109" s="61">
        <f>COUNT(S78,S75,S69:S73,S24:S33)</f>
        <v>17</v>
      </c>
      <c r="U109" s="59" t="s">
        <v>171</v>
      </c>
      <c r="V109" s="61">
        <f>COUNT(V24:V33)</f>
        <v>10</v>
      </c>
      <c r="X109" s="59" t="s">
        <v>171</v>
      </c>
      <c r="Y109" s="61">
        <f>COUNT(Y24:Y33)</f>
        <v>10</v>
      </c>
      <c r="AA109" s="59" t="s">
        <v>171</v>
      </c>
      <c r="AB109" s="62">
        <f>COUNT(Y108,V108,S108,P108,M108)</f>
        <v>5</v>
      </c>
    </row>
    <row r="110" spans="1:30" ht="16" thickBot="1">
      <c r="F110" s="60" t="s">
        <v>162</v>
      </c>
      <c r="G110" s="54">
        <f>AVERAGE(G2:G89,G91)</f>
        <v>5.1264044931884382E-3</v>
      </c>
      <c r="I110" s="60" t="s">
        <v>162</v>
      </c>
      <c r="J110" s="54">
        <f>AVERAGE(J24:J85,J2:J21)</f>
        <v>9.5528455287155634E-3</v>
      </c>
      <c r="L110" s="60" t="s">
        <v>162</v>
      </c>
      <c r="M110" s="54">
        <f>AVERAGE(M24:M82,M19,M18,M2:M14)</f>
        <v>1.0097597597573563E-2</v>
      </c>
      <c r="O110" s="60" t="s">
        <v>162</v>
      </c>
      <c r="P110" s="54">
        <f>AVERAGE(P69:P82,P24:P35)</f>
        <v>3.4161324787139444E-2</v>
      </c>
      <c r="R110" s="60" t="s">
        <v>162</v>
      </c>
      <c r="S110" s="54">
        <f>AVERAGE(S78,S75,S69:S73,S24:S33)</f>
        <v>5.2696078423383266E-3</v>
      </c>
      <c r="U110" s="60" t="s">
        <v>162</v>
      </c>
      <c r="V110" s="54">
        <f>AVERAGE(V24:V33)</f>
        <v>9.7916666665696546E-3</v>
      </c>
      <c r="X110" s="60" t="s">
        <v>162</v>
      </c>
      <c r="Y110" s="54">
        <f>AVERAGE(Y24:Y33)</f>
        <v>8.1249999988358464E-3</v>
      </c>
      <c r="AA110" s="60" t="s">
        <v>162</v>
      </c>
      <c r="AB110" s="56">
        <f>AVERAGE(M24:M82,M18:M19,M2:M14,G2:G89,G91,J24:J85,J2:J21,P24:P35,S24:S33,V24:V33,P69:P82,S78,S75,S69:S73,Y24:Y33)</f>
        <v>1.0206980519182866E-2</v>
      </c>
    </row>
  </sheetData>
  <mergeCells count="8">
    <mergeCell ref="X105:Y105"/>
    <mergeCell ref="AA105:AB105"/>
    <mergeCell ref="F105:G105"/>
    <mergeCell ref="I105:J105"/>
    <mergeCell ref="L105:M105"/>
    <mergeCell ref="O105:P105"/>
    <mergeCell ref="R105:S105"/>
    <mergeCell ref="U105:V10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Master Results</vt:lpstr>
      <vt:lpstr>Master Results Ext</vt:lpstr>
    </vt:vector>
  </TitlesOfParts>
  <Company>Publicis Groupe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Publicis Groupe</dc:creator>
  <cp:lastModifiedBy>Publicis Groupe</cp:lastModifiedBy>
  <dcterms:created xsi:type="dcterms:W3CDTF">2013-01-18T21:41:14Z</dcterms:created>
  <dcterms:modified xsi:type="dcterms:W3CDTF">2013-01-22T00:30:14Z</dcterms:modified>
</cp:coreProperties>
</file>