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y\Documents\MSSA\Project\"/>
    </mc:Choice>
  </mc:AlternateContent>
  <xr:revisionPtr revIDLastSave="0" documentId="13_ncr:1_{6B30FB8E-2E4B-4597-BC0B-56ADF3D78881}" xr6:coauthVersionLast="45" xr6:coauthVersionMax="45" xr10:uidLastSave="{00000000-0000-0000-0000-000000000000}"/>
  <bookViews>
    <workbookView xWindow="-108" yWindow="-108" windowWidth="23256" windowHeight="12576" xr2:uid="{656487FE-C582-49C8-A8E0-B63CFD9CA04B}"/>
  </bookViews>
  <sheets>
    <sheet name="Spri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A18" i="2"/>
  <c r="B21" i="2" s="1"/>
  <c r="C18" i="2"/>
  <c r="D18" i="2"/>
  <c r="E18" i="2"/>
  <c r="F18" i="2"/>
  <c r="G18" i="2"/>
  <c r="H18" i="2"/>
  <c r="B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 l="1"/>
  <c r="B27" i="2"/>
  <c r="C27" i="2" s="1"/>
  <c r="D27" i="2" s="1"/>
  <c r="E27" i="2" s="1"/>
  <c r="F27" i="2" s="1"/>
  <c r="G27" i="2" s="1"/>
  <c r="H27" i="2" s="1"/>
  <c r="B23" i="2"/>
  <c r="B26" i="2" s="1"/>
  <c r="C26" i="2" s="1"/>
  <c r="D26" i="2" s="1"/>
  <c r="E26" i="2" s="1"/>
  <c r="F26" i="2" s="1"/>
  <c r="G26" i="2" s="1"/>
  <c r="H26" i="2" s="1"/>
</calcChain>
</file>

<file path=xl/sharedStrings.xml><?xml version="1.0" encoding="utf-8"?>
<sst xmlns="http://schemas.openxmlformats.org/spreadsheetml/2006/main" count="137" uniqueCount="33">
  <si>
    <t>Issue</t>
  </si>
  <si>
    <t>Expectation</t>
  </si>
  <si>
    <t>Day 1</t>
  </si>
  <si>
    <t>Day 2</t>
  </si>
  <si>
    <t>Day 3</t>
  </si>
  <si>
    <t>Day 4</t>
  </si>
  <si>
    <t>Day 5</t>
  </si>
  <si>
    <t>Day 6</t>
  </si>
  <si>
    <t>Day 7</t>
  </si>
  <si>
    <t>Completion</t>
  </si>
  <si>
    <t>Actual</t>
  </si>
  <si>
    <t>Daily Average</t>
  </si>
  <si>
    <t>Total Issues</t>
  </si>
  <si>
    <t>Days in Sprint</t>
  </si>
  <si>
    <t>Remaining Issues</t>
  </si>
  <si>
    <t>*Insert a row above the total line to add more issues</t>
  </si>
  <si>
    <t>*Insert column before Completion column to add more days</t>
  </si>
  <si>
    <t>-</t>
  </si>
  <si>
    <t xml:space="preserve"> Issue 1</t>
  </si>
  <si>
    <t xml:space="preserve"> Issue 2</t>
  </si>
  <si>
    <t xml:space="preserve"> Issue 3</t>
  </si>
  <si>
    <t xml:space="preserve"> Issue 4</t>
  </si>
  <si>
    <t xml:space="preserve"> Issue 5</t>
  </si>
  <si>
    <t xml:space="preserve"> Issue 6</t>
  </si>
  <si>
    <t xml:space="preserve"> Issue 7</t>
  </si>
  <si>
    <t xml:space="preserve"> Issue 8</t>
  </si>
  <si>
    <t xml:space="preserve"> Issue 9</t>
  </si>
  <si>
    <t xml:space="preserve"> Issue 10</t>
  </si>
  <si>
    <t xml:space="preserve"> Issue 11</t>
  </si>
  <si>
    <t xml:space="preserve"> Issue 12</t>
  </si>
  <si>
    <t xml:space="preserve"> Issue 13</t>
  </si>
  <si>
    <t xml:space="preserve"> Issue 14</t>
  </si>
  <si>
    <t xml:space="preserve"> Issue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</si>
</sst>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2" fontId="0" fillId="0" borderId="1" xfId="0" applyNumberFormat="1" applyBorder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Sprint!$A$26</c:f>
              <c:strCache>
                <c:ptCount val="1"/>
                <c:pt idx="0">
                  <c:v>Expectation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Sprint!$B$26:$H$26</c:f>
              <c:numCache>
                <c:formatCode>0</c:formatCode>
                <c:ptCount val="7"/>
                <c:pt idx="0">
                  <c:v>12.857142857142858</c:v>
                </c:pt>
                <c:pt idx="1">
                  <c:v>10.714285714285715</c:v>
                </c:pt>
                <c:pt idx="2">
                  <c:v>8.571428571428573</c:v>
                </c:pt>
                <c:pt idx="3">
                  <c:v>6.4285714285714306</c:v>
                </c:pt>
                <c:pt idx="4">
                  <c:v>4.2857142857142883</c:v>
                </c:pt>
                <c:pt idx="5">
                  <c:v>2.1428571428571455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7-40BB-B802-9C21FFCC56B5}"/>
            </c:ext>
          </c:extLst>
        </c:ser>
        <c:ser>
          <c:idx val="1"/>
          <c:order val="1"/>
          <c:tx>
            <c:strRef>
              <c:f>Sprint!$A$27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Sprint!$B$27:$H$27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7-40BB-B802-9C21FFCC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64960"/>
        <c:axId val="555965288"/>
      </c:lineChart>
      <c:catAx>
        <c:axId val="55596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5288"/>
        <c:crosses val="autoZero"/>
        <c:auto val="1"/>
        <c:lblAlgn val="ctr"/>
        <c:lblOffset val="100"/>
        <c:noMultiLvlLbl val="0"/>
      </c:catAx>
      <c:valAx>
        <c:axId val="5559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Issues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3810</xdr:rowOff>
    </xdr:from>
    <xdr:to>
      <xdr:col>17</xdr:col>
      <xdr:colOff>502920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09EEE5-FD22-41ED-B54D-9A5E1595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ED0A89-BE5E-450A-85F7-13264B1FD51A}" name="Table2" displayName="Table2" ref="A2:I18" totalsRowCount="1">
  <autoFilter ref="A2:I17" xr:uid="{C104F9BE-DA4B-40B7-B222-3D2F2EB09937}"/>
  <tableColumns count="9">
    <tableColumn id="1" xr3:uid="{27CC4083-12E7-4FFE-9628-EE74D2419242}" name="Issue" totalsRowFunction="custom">
      <totalsRowFormula>COUNTA(Table2[Issue])</totalsRowFormula>
    </tableColumn>
    <tableColumn id="2" xr3:uid="{2DA61BF1-F82C-4196-BD3F-C6ABF3A55C35}" name="Day 1" totalsRowFunction="custom" dataDxfId="10">
      <totalsRowFormula>SUM(Table2[Day 1])</totalsRowFormula>
    </tableColumn>
    <tableColumn id="3" xr3:uid="{17BEB8B5-2546-420B-AFC0-9561CB715926}" name="Day 2" totalsRowFunction="custom" dataDxfId="9">
      <totalsRowFormula>SUM(Table2[Day 2])</totalsRowFormula>
    </tableColumn>
    <tableColumn id="4" xr3:uid="{C4D72EB0-7DCB-4687-9B68-07C7A6281218}" name="Day 3" totalsRowFunction="custom" dataDxfId="8">
      <totalsRowFormula>SUM(Table2[Day 3])</totalsRowFormula>
    </tableColumn>
    <tableColumn id="5" xr3:uid="{0EF8B89E-FBCC-4D7A-8821-B348CD089BC7}" name="Day 4" totalsRowFunction="custom" dataDxfId="7">
      <totalsRowFormula>SUM(Table2[Day 4])</totalsRowFormula>
    </tableColumn>
    <tableColumn id="6" xr3:uid="{8653D2AE-3DEC-4419-8D5E-695F1A336750}" name="Day 5" totalsRowFunction="custom" dataDxfId="6">
      <totalsRowFormula>SUM(Table2[Day 5])</totalsRowFormula>
    </tableColumn>
    <tableColumn id="7" xr3:uid="{44368EF2-EE2C-4125-B514-A968F736E18A}" name="Day 6" totalsRowFunction="custom" dataDxfId="5">
      <totalsRowFormula>SUM(Table2[Day 6])</totalsRowFormula>
    </tableColumn>
    <tableColumn id="8" xr3:uid="{604153D7-2392-477F-AC28-7A3976FEC43E}" name="Day 7" totalsRowFunction="custom" dataDxfId="4">
      <totalsRowFormula>SUM(Table2[Day 7])</totalsRowFormula>
    </tableColumn>
    <tableColumn id="9" xr3:uid="{A79C4205-E3C6-4FF2-8CE2-C3D5BAEA89F9}" name="Completion" totalsRowFunction="custom" dataDxfId="3" totalsRowDxfId="0">
      <calculatedColumnFormula>IF(SUM(Table2[[#This Row],[Day 1]:[Day 7]])&gt;0,"Complete", "Incomplete")</calculatedColumnFormula>
      <totalsRowFormula>COUNTIF(Table2[Completion],"Complete")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5F0C-CC04-4F4F-A235-5DB9DF3BC601}">
  <dimension ref="A1:I27"/>
  <sheetViews>
    <sheetView tabSelected="1" workbookViewId="0">
      <selection activeCell="B29" sqref="B29"/>
    </sheetView>
  </sheetViews>
  <sheetFormatPr defaultRowHeight="14.4" x14ac:dyDescent="0.3"/>
  <cols>
    <col min="1" max="1" width="13.44140625" customWidth="1"/>
    <col min="9" max="9" width="13" bestFit="1" customWidth="1"/>
  </cols>
  <sheetData>
    <row r="1" spans="1:9" x14ac:dyDescent="0.3">
      <c r="A1" s="10" t="s">
        <v>16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 t="s">
        <v>18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t="str">
        <f>IF(SUM(Table2[[#This Row],[Day 1]:[Day 7]])&gt;0,"Complete", "Incomplete")</f>
        <v>Incomplete</v>
      </c>
    </row>
    <row r="4" spans="1:9" x14ac:dyDescent="0.3">
      <c r="A4" t="s">
        <v>19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t="str">
        <f>IF(SUM(Table2[[#This Row],[Day 1]:[Day 7]])&gt;0,"Complete", "Incomplete")</f>
        <v>Incomplete</v>
      </c>
    </row>
    <row r="5" spans="1:9" x14ac:dyDescent="0.3">
      <c r="A5" t="s">
        <v>20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t="str">
        <f>IF(SUM(Table2[[#This Row],[Day 1]:[Day 7]])&gt;0,"Complete", "Incomplete")</f>
        <v>Incomplete</v>
      </c>
    </row>
    <row r="6" spans="1:9" x14ac:dyDescent="0.3">
      <c r="A6" t="s">
        <v>21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t="str">
        <f>IF(SUM(Table2[[#This Row],[Day 1]:[Day 7]])&gt;0,"Complete", "Incomplete")</f>
        <v>Incomplete</v>
      </c>
    </row>
    <row r="7" spans="1:9" x14ac:dyDescent="0.3">
      <c r="A7" t="s">
        <v>22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t="str">
        <f>IF(SUM(Table2[[#This Row],[Day 1]:[Day 7]])&gt;0,"Complete", "Incomplete")</f>
        <v>Incomplete</v>
      </c>
    </row>
    <row r="8" spans="1:9" x14ac:dyDescent="0.3">
      <c r="A8" t="s">
        <v>23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t="str">
        <f>IF(SUM(Table2[[#This Row],[Day 1]:[Day 7]])&gt;0,"Complete", "Incomplete")</f>
        <v>Incomplete</v>
      </c>
    </row>
    <row r="9" spans="1:9" x14ac:dyDescent="0.3">
      <c r="A9" t="s">
        <v>24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t="str">
        <f>IF(SUM(Table2[[#This Row],[Day 1]:[Day 7]])&gt;0,"Complete", "Incomplete")</f>
        <v>Incomplete</v>
      </c>
    </row>
    <row r="10" spans="1:9" x14ac:dyDescent="0.3">
      <c r="A10" t="s">
        <v>25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t="str">
        <f>IF(SUM(Table2[[#This Row],[Day 1]:[Day 7]])&gt;0,"Complete", "Incomplete")</f>
        <v>Incomplete</v>
      </c>
    </row>
    <row r="11" spans="1:9" x14ac:dyDescent="0.3">
      <c r="A11" t="s">
        <v>26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t="str">
        <f>IF(SUM(Table2[[#This Row],[Day 1]:[Day 7]])&gt;0,"Complete", "Incomplete")</f>
        <v>Incomplete</v>
      </c>
    </row>
    <row r="12" spans="1:9" x14ac:dyDescent="0.3">
      <c r="A12" t="s">
        <v>27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t="str">
        <f>IF(SUM(Table2[[#This Row],[Day 1]:[Day 7]])&gt;0,"Complete", "Incomplete")</f>
        <v>Incomplete</v>
      </c>
    </row>
    <row r="13" spans="1:9" x14ac:dyDescent="0.3">
      <c r="A13" t="s">
        <v>28</v>
      </c>
      <c r="B13" s="1" t="s">
        <v>17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t="str">
        <f>IF(SUM(Table2[[#This Row],[Day 1]:[Day 7]])&gt;0,"Complete", "Incomplete")</f>
        <v>Incomplete</v>
      </c>
    </row>
    <row r="14" spans="1:9" x14ac:dyDescent="0.3">
      <c r="A14" t="s">
        <v>29</v>
      </c>
      <c r="B14" s="1" t="s">
        <v>17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t="str">
        <f>IF(SUM(Table2[[#This Row],[Day 1]:[Day 7]])&gt;0,"Complete", "Incomplete")</f>
        <v>Incomplete</v>
      </c>
    </row>
    <row r="15" spans="1:9" x14ac:dyDescent="0.3">
      <c r="A15" t="s">
        <v>30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  <c r="G15" s="1" t="s">
        <v>17</v>
      </c>
      <c r="H15" s="1" t="s">
        <v>17</v>
      </c>
      <c r="I15" t="str">
        <f>IF(SUM(Table2[[#This Row],[Day 1]:[Day 7]])&gt;0,"Complete", "Incomplete")</f>
        <v>Incomplete</v>
      </c>
    </row>
    <row r="16" spans="1:9" x14ac:dyDescent="0.3">
      <c r="A16" t="s">
        <v>31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t="str">
        <f>IF(SUM(Table2[[#This Row],[Day 1]:[Day 7]])&gt;0,"Complete", "Incomplete")</f>
        <v>Incomplete</v>
      </c>
    </row>
    <row r="17" spans="1:9" x14ac:dyDescent="0.3">
      <c r="A17" t="s">
        <v>32</v>
      </c>
      <c r="B17" s="1" t="s">
        <v>17</v>
      </c>
      <c r="C17" s="1" t="s">
        <v>17</v>
      </c>
      <c r="D17" s="1" t="s">
        <v>17</v>
      </c>
      <c r="E17" s="1" t="s">
        <v>17</v>
      </c>
      <c r="F17" s="1" t="s">
        <v>17</v>
      </c>
      <c r="G17" s="1" t="s">
        <v>17</v>
      </c>
      <c r="H17" s="1" t="s">
        <v>17</v>
      </c>
      <c r="I17" t="str">
        <f>IF(SUM(Table2[[#This Row],[Day 1]:[Day 7]])&gt;0,"Complete", "Incomplete")</f>
        <v>Incomplete</v>
      </c>
    </row>
    <row r="18" spans="1:9" x14ac:dyDescent="0.3">
      <c r="A18">
        <f>COUNTA(Table2[Issue])</f>
        <v>15</v>
      </c>
      <c r="B18">
        <f>SUM(Table2[Day 1])</f>
        <v>0</v>
      </c>
      <c r="C18">
        <f>SUM(Table2[Day 2])</f>
        <v>0</v>
      </c>
      <c r="D18">
        <f>SUM(Table2[Day 3])</f>
        <v>0</v>
      </c>
      <c r="E18">
        <f>SUM(Table2[Day 4])</f>
        <v>0</v>
      </c>
      <c r="F18">
        <f>SUM(Table2[Day 5])</f>
        <v>0</v>
      </c>
      <c r="G18">
        <f>SUM(Table2[Day 6])</f>
        <v>0</v>
      </c>
      <c r="H18">
        <f>SUM(Table2[Day 7])</f>
        <v>0</v>
      </c>
      <c r="I18" s="2">
        <f>COUNTIF(Table2[Completion],"Complete")</f>
        <v>0</v>
      </c>
    </row>
    <row r="19" spans="1:9" x14ac:dyDescent="0.3">
      <c r="A19" s="10" t="s">
        <v>15</v>
      </c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I20" s="2"/>
    </row>
    <row r="21" spans="1:9" x14ac:dyDescent="0.3">
      <c r="A21" s="3" t="s">
        <v>12</v>
      </c>
      <c r="B21" s="4">
        <f>Table2[[#Totals],[Issue]]</f>
        <v>15</v>
      </c>
      <c r="I21" s="2"/>
    </row>
    <row r="22" spans="1:9" x14ac:dyDescent="0.3">
      <c r="A22" s="3" t="s">
        <v>13</v>
      </c>
      <c r="B22" s="4">
        <f>COUNTA(2:2)-2</f>
        <v>7</v>
      </c>
      <c r="I22" s="2"/>
    </row>
    <row r="23" spans="1:9" x14ac:dyDescent="0.3">
      <c r="A23" s="3" t="s">
        <v>11</v>
      </c>
      <c r="B23" s="9">
        <f>B21/B22</f>
        <v>2.1428571428571428</v>
      </c>
      <c r="I23" s="2"/>
    </row>
    <row r="24" spans="1:9" x14ac:dyDescent="0.3">
      <c r="I24" s="2"/>
    </row>
    <row r="25" spans="1:9" x14ac:dyDescent="0.3">
      <c r="A25" s="6" t="s">
        <v>14</v>
      </c>
      <c r="B25" s="7"/>
      <c r="C25" s="7"/>
      <c r="D25" s="7"/>
      <c r="E25" s="7"/>
      <c r="F25" s="7"/>
      <c r="G25" s="7"/>
      <c r="H25" s="8"/>
      <c r="I25" s="2"/>
    </row>
    <row r="26" spans="1:9" x14ac:dyDescent="0.3">
      <c r="A26" s="4" t="s">
        <v>1</v>
      </c>
      <c r="B26" s="5">
        <f>Table2[[#Totals],[Issue]]-(B23)</f>
        <v>12.857142857142858</v>
      </c>
      <c r="C26" s="5">
        <f>B26-(B23)</f>
        <v>10.714285714285715</v>
      </c>
      <c r="D26" s="5">
        <f>C26-(B23)</f>
        <v>8.571428571428573</v>
      </c>
      <c r="E26" s="5">
        <f>D26-(B23)</f>
        <v>6.4285714285714306</v>
      </c>
      <c r="F26" s="5">
        <f>E26-(B23)</f>
        <v>4.2857142857142883</v>
      </c>
      <c r="G26" s="5">
        <f>F26-(B23)</f>
        <v>2.1428571428571455</v>
      </c>
      <c r="H26" s="5">
        <f>G26-(B23)</f>
        <v>0</v>
      </c>
    </row>
    <row r="27" spans="1:9" x14ac:dyDescent="0.3">
      <c r="A27" s="4" t="s">
        <v>10</v>
      </c>
      <c r="B27" s="4">
        <f>Table2[[#Totals],[Issue]]-Table2[[#Totals],[Day 1]]</f>
        <v>15</v>
      </c>
      <c r="C27" s="4">
        <f>B27-Table2[[#Totals],[Day 2]]</f>
        <v>15</v>
      </c>
      <c r="D27" s="4">
        <f>C27-Table2[[#Totals],[Day 3]]</f>
        <v>15</v>
      </c>
      <c r="E27" s="4">
        <f>D27-Table2[[#Totals],[Day 4]]</f>
        <v>15</v>
      </c>
      <c r="F27" s="4">
        <f>E27-Table2[[#Totals],[Day 5]]</f>
        <v>15</v>
      </c>
      <c r="G27" s="4">
        <f>F27-Table2[[#Totals],[Day 6]]</f>
        <v>15</v>
      </c>
      <c r="H27" s="4">
        <f>G27-Table2[[#Totals],[Day 7]]</f>
        <v>15</v>
      </c>
    </row>
  </sheetData>
  <mergeCells count="3">
    <mergeCell ref="A25:H25"/>
    <mergeCell ref="A19:I19"/>
    <mergeCell ref="A1:I1"/>
  </mergeCells>
  <phoneticPr fontId="2" type="noConversion"/>
  <conditionalFormatting sqref="I3:I17">
    <cfRule type="cellIs" dxfId="2" priority="3" operator="equal">
      <formula>"Complete"</formula>
    </cfRule>
    <cfRule type="cellIs" dxfId="1" priority="4" operator="equal">
      <formula>"Incomplete"</formula>
    </cfRule>
  </conditionalFormatting>
  <dataValidations count="1">
    <dataValidation type="list" errorStyle="warning" allowBlank="1" showInputMessage="1" showErrorMessage="1" error="Use only &quot;1&quot; or &quot;-&quot;" prompt="Enter &quot;1&quot; if complete" sqref="B3:H17" xr:uid="{F5FCDADE-EDD1-4501-9EB9-6826F619042E}">
      <formula1>"-,1"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McDowell</dc:creator>
  <cp:lastModifiedBy>Melinda McDowell</cp:lastModifiedBy>
  <dcterms:created xsi:type="dcterms:W3CDTF">2019-10-14T00:02:56Z</dcterms:created>
  <dcterms:modified xsi:type="dcterms:W3CDTF">2019-10-21T00:05:54Z</dcterms:modified>
</cp:coreProperties>
</file>