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4245" windowWidth="19170" windowHeight="430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Sheet1!$A$1:$P$118</definedName>
  </definedNames>
  <calcPr calcId="125725"/>
</workbook>
</file>

<file path=xl/calcChain.xml><?xml version="1.0" encoding="utf-8"?>
<calcChain xmlns="http://schemas.openxmlformats.org/spreadsheetml/2006/main">
  <c r="D28" i="2"/>
  <c r="E28"/>
  <c r="F28"/>
  <c r="G28"/>
  <c r="H28"/>
  <c r="I28"/>
  <c r="J28"/>
  <c r="K28"/>
  <c r="L28"/>
  <c r="M28"/>
  <c r="N28"/>
  <c r="O28"/>
  <c r="P28"/>
  <c r="Q28"/>
  <c r="R28"/>
  <c r="C28"/>
  <c r="C40"/>
  <c r="D40"/>
  <c r="E40"/>
  <c r="F40"/>
  <c r="G40"/>
  <c r="H40"/>
  <c r="I40"/>
  <c r="J40"/>
  <c r="K40"/>
  <c r="L40"/>
  <c r="M40"/>
  <c r="N40"/>
  <c r="O40"/>
  <c r="P40"/>
  <c r="Q40"/>
  <c r="R40"/>
  <c r="C24"/>
  <c r="D24"/>
  <c r="E24"/>
  <c r="F24"/>
  <c r="G24"/>
  <c r="H24"/>
  <c r="I24"/>
  <c r="J24"/>
  <c r="K24"/>
  <c r="L24"/>
  <c r="M24"/>
  <c r="N24"/>
  <c r="O24"/>
  <c r="P24"/>
  <c r="Q24"/>
  <c r="R24"/>
  <c r="C25"/>
  <c r="D25"/>
  <c r="E25"/>
  <c r="F25"/>
  <c r="G25"/>
  <c r="H25"/>
  <c r="I25"/>
  <c r="J25"/>
  <c r="K25"/>
  <c r="L25"/>
  <c r="M25"/>
  <c r="N25"/>
  <c r="O25"/>
  <c r="P25"/>
  <c r="Q25"/>
  <c r="R25"/>
  <c r="C26"/>
  <c r="D26"/>
  <c r="E26"/>
  <c r="F26"/>
  <c r="G26"/>
  <c r="H26"/>
  <c r="I26"/>
  <c r="J26"/>
  <c r="K26"/>
  <c r="L26"/>
  <c r="M26"/>
  <c r="N26"/>
  <c r="O26"/>
  <c r="P26"/>
  <c r="Q26"/>
  <c r="R26"/>
  <c r="C27"/>
  <c r="D27"/>
  <c r="E27"/>
  <c r="F27"/>
  <c r="G27"/>
  <c r="H27"/>
  <c r="I27"/>
  <c r="J27"/>
  <c r="K27"/>
  <c r="L27"/>
  <c r="M27"/>
  <c r="N27"/>
  <c r="O27"/>
  <c r="P27"/>
  <c r="Q27"/>
  <c r="R27"/>
  <c r="C29"/>
  <c r="D29"/>
  <c r="E29"/>
  <c r="F29"/>
  <c r="G29"/>
  <c r="H29"/>
  <c r="I29"/>
  <c r="J29"/>
  <c r="K29"/>
  <c r="L29"/>
  <c r="M29"/>
  <c r="N29"/>
  <c r="O29"/>
  <c r="P29"/>
  <c r="Q29"/>
  <c r="R29"/>
  <c r="C30"/>
  <c r="D30"/>
  <c r="E30"/>
  <c r="F30"/>
  <c r="G30"/>
  <c r="H30"/>
  <c r="I30"/>
  <c r="J30"/>
  <c r="K30"/>
  <c r="L30"/>
  <c r="M30"/>
  <c r="N30"/>
  <c r="O30"/>
  <c r="P30"/>
  <c r="Q30"/>
  <c r="R30"/>
  <c r="C31"/>
  <c r="D3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M35"/>
  <c r="N35"/>
  <c r="O35"/>
  <c r="P35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D38"/>
  <c r="E38"/>
  <c r="F38"/>
  <c r="G38"/>
  <c r="H38"/>
  <c r="I38"/>
  <c r="J38"/>
  <c r="K38"/>
  <c r="L38"/>
  <c r="M38"/>
  <c r="N38"/>
  <c r="O38"/>
  <c r="P38"/>
  <c r="Q38"/>
  <c r="R38"/>
  <c r="C39"/>
  <c r="D39"/>
  <c r="E39"/>
  <c r="F39"/>
  <c r="G39"/>
  <c r="H39"/>
  <c r="I39"/>
  <c r="J39"/>
  <c r="K39"/>
  <c r="L39"/>
  <c r="M39"/>
  <c r="N39"/>
  <c r="O39"/>
  <c r="P39"/>
  <c r="Q39"/>
  <c r="R39"/>
  <c r="D23"/>
  <c r="E23"/>
  <c r="F23"/>
  <c r="G23"/>
  <c r="H23"/>
  <c r="I23"/>
  <c r="J23"/>
  <c r="K23"/>
  <c r="L23"/>
  <c r="M23"/>
  <c r="N23"/>
  <c r="O23"/>
  <c r="P23"/>
  <c r="Q23"/>
  <c r="R23"/>
  <c r="C23"/>
  <c r="J7" i="1"/>
  <c r="N7" s="1"/>
  <c r="P7" s="1"/>
  <c r="J108"/>
  <c r="N108"/>
  <c r="P108" s="1"/>
  <c r="J2"/>
  <c r="N2" s="1"/>
  <c r="P2" s="1"/>
  <c r="J113"/>
  <c r="N113"/>
  <c r="P113" s="1"/>
  <c r="J105"/>
  <c r="N105" s="1"/>
  <c r="J104"/>
  <c r="N104" s="1"/>
  <c r="J107"/>
  <c r="N107" s="1"/>
  <c r="J106"/>
  <c r="N106" s="1"/>
  <c r="J111"/>
  <c r="N111" s="1"/>
  <c r="J109"/>
  <c r="N109" s="1"/>
  <c r="J110"/>
  <c r="N110" s="1"/>
  <c r="J112"/>
  <c r="N112" s="1"/>
  <c r="J114"/>
  <c r="N114" s="1"/>
  <c r="J118"/>
  <c r="N118" s="1"/>
  <c r="J116"/>
  <c r="N116" s="1"/>
  <c r="J115"/>
  <c r="N115" s="1"/>
  <c r="J117"/>
  <c r="N117" s="1"/>
  <c r="K113"/>
  <c r="L113" s="1"/>
  <c r="K117"/>
  <c r="L117" s="1"/>
  <c r="K115"/>
  <c r="L115" s="1"/>
  <c r="K116"/>
  <c r="L116" s="1"/>
  <c r="K118"/>
  <c r="L118" s="1"/>
  <c r="K114"/>
  <c r="L114" s="1"/>
  <c r="K112"/>
  <c r="L112" s="1"/>
  <c r="K110"/>
  <c r="L110" s="1"/>
  <c r="K109"/>
  <c r="L109" s="1"/>
  <c r="K111"/>
  <c r="L111" s="1"/>
  <c r="K106"/>
  <c r="L106" s="1"/>
  <c r="K108"/>
  <c r="L108" s="1"/>
  <c r="K107"/>
  <c r="L107" s="1"/>
  <c r="K104"/>
  <c r="L104" s="1"/>
  <c r="K105"/>
  <c r="L105" s="1"/>
  <c r="J5"/>
  <c r="N5" s="1"/>
  <c r="J3"/>
  <c r="N3" s="1"/>
  <c r="P3" s="1"/>
  <c r="J8"/>
  <c r="N8" s="1"/>
  <c r="J4"/>
  <c r="N4" s="1"/>
  <c r="J6"/>
  <c r="N6" s="1"/>
  <c r="K6"/>
  <c r="L6" s="1"/>
  <c r="K4"/>
  <c r="L4" s="1"/>
  <c r="K8"/>
  <c r="L8" s="1"/>
  <c r="K7"/>
  <c r="L7" s="1"/>
  <c r="K3"/>
  <c r="L3" s="1"/>
  <c r="K2"/>
  <c r="L2" s="1"/>
  <c r="K5"/>
  <c r="L5" s="1"/>
  <c r="J19"/>
  <c r="N19" s="1"/>
  <c r="P19" s="1"/>
  <c r="J28"/>
  <c r="N28"/>
  <c r="P28" s="1"/>
  <c r="J39"/>
  <c r="N39" s="1"/>
  <c r="P39" s="1"/>
  <c r="J49"/>
  <c r="N49"/>
  <c r="P49" s="1"/>
  <c r="J56"/>
  <c r="N56" s="1"/>
  <c r="P56" s="1"/>
  <c r="J99"/>
  <c r="N99"/>
  <c r="P99" s="1"/>
  <c r="J63"/>
  <c r="N63" s="1"/>
  <c r="P63" s="1"/>
  <c r="J10"/>
  <c r="N10"/>
  <c r="P10" s="1"/>
  <c r="J20"/>
  <c r="N20" s="1"/>
  <c r="P20" s="1"/>
  <c r="J29"/>
  <c r="N29"/>
  <c r="P29" s="1"/>
  <c r="J40"/>
  <c r="N40" s="1"/>
  <c r="P40" s="1"/>
  <c r="J50"/>
  <c r="N50"/>
  <c r="P50" s="1"/>
  <c r="J57"/>
  <c r="N57" s="1"/>
  <c r="P57" s="1"/>
  <c r="J70"/>
  <c r="N70"/>
  <c r="P70" s="1"/>
  <c r="J80"/>
  <c r="N80" s="1"/>
  <c r="P80" s="1"/>
  <c r="J86"/>
  <c r="N86"/>
  <c r="P86" s="1"/>
  <c r="J64"/>
  <c r="N64" s="1"/>
  <c r="P64" s="1"/>
  <c r="J74"/>
  <c r="N74"/>
  <c r="P74" s="1"/>
  <c r="J11"/>
  <c r="N11" s="1"/>
  <c r="P11" s="1"/>
  <c r="J30"/>
  <c r="N30"/>
  <c r="P30" s="1"/>
  <c r="J41"/>
  <c r="N41" s="1"/>
  <c r="P41" s="1"/>
  <c r="J51"/>
  <c r="N51"/>
  <c r="P51" s="1"/>
  <c r="J58"/>
  <c r="N58" s="1"/>
  <c r="P58" s="1"/>
  <c r="J81"/>
  <c r="N81"/>
  <c r="P81" s="1"/>
  <c r="J87"/>
  <c r="N87" s="1"/>
  <c r="P87" s="1"/>
  <c r="J94"/>
  <c r="N94"/>
  <c r="P94" s="1"/>
  <c r="J75"/>
  <c r="N75" s="1"/>
  <c r="P75" s="1"/>
  <c r="J12"/>
  <c r="N12"/>
  <c r="P12" s="1"/>
  <c r="J22"/>
  <c r="N22" s="1"/>
  <c r="P22" s="1"/>
  <c r="J31"/>
  <c r="N31"/>
  <c r="P31" s="1"/>
  <c r="J42"/>
  <c r="N42" s="1"/>
  <c r="P42" s="1"/>
  <c r="J52"/>
  <c r="N52"/>
  <c r="P52" s="1"/>
  <c r="J59"/>
  <c r="N59" s="1"/>
  <c r="P59" s="1"/>
  <c r="J71"/>
  <c r="N71"/>
  <c r="P71" s="1"/>
  <c r="J82"/>
  <c r="N82" s="1"/>
  <c r="P82" s="1"/>
  <c r="J88"/>
  <c r="N88"/>
  <c r="P88" s="1"/>
  <c r="J65"/>
  <c r="N65" s="1"/>
  <c r="P65" s="1"/>
  <c r="J76"/>
  <c r="N76"/>
  <c r="P76" s="1"/>
  <c r="J24"/>
  <c r="N24" s="1"/>
  <c r="P24" s="1"/>
  <c r="J34"/>
  <c r="N34"/>
  <c r="P34" s="1"/>
  <c r="J44"/>
  <c r="N44" s="1"/>
  <c r="P44" s="1"/>
  <c r="J73"/>
  <c r="N73"/>
  <c r="P73" s="1"/>
  <c r="J84"/>
  <c r="N84" s="1"/>
  <c r="P84" s="1"/>
  <c r="J90"/>
  <c r="N90"/>
  <c r="P90" s="1"/>
  <c r="J67"/>
  <c r="N67" s="1"/>
  <c r="P67" s="1"/>
  <c r="J78"/>
  <c r="N78"/>
  <c r="P78" s="1"/>
  <c r="J35"/>
  <c r="N35" s="1"/>
  <c r="P35" s="1"/>
  <c r="J45"/>
  <c r="N45"/>
  <c r="P45" s="1"/>
  <c r="J54"/>
  <c r="N54" s="1"/>
  <c r="P54" s="1"/>
  <c r="J61"/>
  <c r="N61"/>
  <c r="P61" s="1"/>
  <c r="J68"/>
  <c r="N68" s="1"/>
  <c r="P68" s="1"/>
  <c r="J16"/>
  <c r="N16"/>
  <c r="P16" s="1"/>
  <c r="J25"/>
  <c r="N25" s="1"/>
  <c r="P25" s="1"/>
  <c r="J36"/>
  <c r="N36"/>
  <c r="P36" s="1"/>
  <c r="J46"/>
  <c r="N46" s="1"/>
  <c r="P46" s="1"/>
  <c r="J48"/>
  <c r="N48"/>
  <c r="P48" s="1"/>
  <c r="J92"/>
  <c r="N92" s="1"/>
  <c r="P92" s="1"/>
  <c r="J9"/>
  <c r="N9"/>
  <c r="P9" s="1"/>
  <c r="J69"/>
  <c r="N69" s="1"/>
  <c r="J66"/>
  <c r="N66" s="1"/>
  <c r="J77"/>
  <c r="N77" s="1"/>
  <c r="J79"/>
  <c r="N79" s="1"/>
  <c r="K79"/>
  <c r="L79" s="1"/>
  <c r="K77"/>
  <c r="L77" s="1"/>
  <c r="K75"/>
  <c r="L75" s="1"/>
  <c r="K76"/>
  <c r="L76" s="1"/>
  <c r="K74"/>
  <c r="L74" s="1"/>
  <c r="K78"/>
  <c r="L78" s="1"/>
  <c r="K66"/>
  <c r="L66" s="1"/>
  <c r="K68"/>
  <c r="L68" s="1"/>
  <c r="K63"/>
  <c r="L63" s="1"/>
  <c r="K69"/>
  <c r="L69"/>
  <c r="K67"/>
  <c r="L67"/>
  <c r="K64"/>
  <c r="L64"/>
  <c r="K65"/>
  <c r="L65"/>
  <c r="J103"/>
  <c r="N103"/>
  <c r="J101"/>
  <c r="N101"/>
  <c r="J100"/>
  <c r="N100"/>
  <c r="J102"/>
  <c r="N102"/>
  <c r="K99"/>
  <c r="L99"/>
  <c r="K102"/>
  <c r="L102"/>
  <c r="K100"/>
  <c r="L100"/>
  <c r="K101"/>
  <c r="L101"/>
  <c r="K103"/>
  <c r="L103"/>
  <c r="J93"/>
  <c r="N93"/>
  <c r="J97"/>
  <c r="N97"/>
  <c r="J95"/>
  <c r="N95"/>
  <c r="J96"/>
  <c r="N96"/>
  <c r="J98"/>
  <c r="N98"/>
  <c r="K98"/>
  <c r="L98"/>
  <c r="K94"/>
  <c r="L94"/>
  <c r="K96"/>
  <c r="L96"/>
  <c r="K95"/>
  <c r="L95"/>
  <c r="K97"/>
  <c r="L97"/>
  <c r="K93"/>
  <c r="L93"/>
  <c r="J89"/>
  <c r="N89"/>
  <c r="J91"/>
  <c r="N91"/>
  <c r="K91"/>
  <c r="L91"/>
  <c r="K92"/>
  <c r="L92"/>
  <c r="K89"/>
  <c r="L89"/>
  <c r="K87"/>
  <c r="L87"/>
  <c r="K90"/>
  <c r="L90"/>
  <c r="K86"/>
  <c r="L86"/>
  <c r="K88"/>
  <c r="L88"/>
  <c r="J83"/>
  <c r="N83"/>
  <c r="J85"/>
  <c r="N85"/>
  <c r="K85"/>
  <c r="L85"/>
  <c r="K84"/>
  <c r="L84"/>
  <c r="K83"/>
  <c r="L83"/>
  <c r="K80"/>
  <c r="L80"/>
  <c r="K81"/>
  <c r="L81"/>
  <c r="K82"/>
  <c r="L82"/>
  <c r="J72"/>
  <c r="N72"/>
  <c r="K72"/>
  <c r="L72"/>
  <c r="K71"/>
  <c r="L71"/>
  <c r="K73"/>
  <c r="L73"/>
  <c r="K70"/>
  <c r="L70"/>
  <c r="J60"/>
  <c r="N60"/>
  <c r="J62"/>
  <c r="N62"/>
  <c r="K62"/>
  <c r="L62"/>
  <c r="K61"/>
  <c r="L61"/>
  <c r="K60"/>
  <c r="L60"/>
  <c r="K58"/>
  <c r="L58"/>
  <c r="K59"/>
  <c r="L59"/>
  <c r="K57"/>
  <c r="L57"/>
  <c r="K56"/>
  <c r="L56"/>
  <c r="J23"/>
  <c r="N23"/>
  <c r="J26"/>
  <c r="N26"/>
  <c r="J21"/>
  <c r="N21"/>
  <c r="J27"/>
  <c r="N27"/>
  <c r="K25"/>
  <c r="L25"/>
  <c r="K24"/>
  <c r="L24"/>
  <c r="K22"/>
  <c r="L22"/>
  <c r="K27"/>
  <c r="L27"/>
  <c r="K21"/>
  <c r="L21"/>
  <c r="K20"/>
  <c r="L20"/>
  <c r="K19"/>
  <c r="L19"/>
  <c r="K26"/>
  <c r="L26"/>
  <c r="K23"/>
  <c r="L23"/>
  <c r="J43"/>
  <c r="N43"/>
  <c r="J47"/>
  <c r="N47"/>
  <c r="K46"/>
  <c r="L46"/>
  <c r="K44"/>
  <c r="L44"/>
  <c r="K45"/>
  <c r="L45"/>
  <c r="K48"/>
  <c r="L48"/>
  <c r="K47"/>
  <c r="L47"/>
  <c r="K39"/>
  <c r="L39"/>
  <c r="K42"/>
  <c r="L42"/>
  <c r="K41"/>
  <c r="L41"/>
  <c r="K40"/>
  <c r="L40"/>
  <c r="K43"/>
  <c r="L43"/>
  <c r="J53"/>
  <c r="N53"/>
  <c r="J55"/>
  <c r="N55"/>
  <c r="K55"/>
  <c r="L55"/>
  <c r="K54"/>
  <c r="L54"/>
  <c r="K52"/>
  <c r="L52"/>
  <c r="K50"/>
  <c r="L50"/>
  <c r="K49"/>
  <c r="L49"/>
  <c r="K51"/>
  <c r="L51"/>
  <c r="K53"/>
  <c r="L53"/>
  <c r="J32"/>
  <c r="N32"/>
  <c r="J38"/>
  <c r="N38"/>
  <c r="J37"/>
  <c r="N37"/>
  <c r="J33"/>
  <c r="N33"/>
  <c r="K33"/>
  <c r="L33"/>
  <c r="K36"/>
  <c r="L36"/>
  <c r="K37"/>
  <c r="L37"/>
  <c r="K34"/>
  <c r="L34"/>
  <c r="K28"/>
  <c r="L28"/>
  <c r="K35"/>
  <c r="L35"/>
  <c r="K38"/>
  <c r="L38"/>
  <c r="K30"/>
  <c r="L30"/>
  <c r="K31"/>
  <c r="L31"/>
  <c r="K32"/>
  <c r="L32"/>
  <c r="K29"/>
  <c r="L29"/>
  <c r="J13"/>
  <c r="N13"/>
  <c r="J18"/>
  <c r="N18"/>
  <c r="J17"/>
  <c r="N17"/>
  <c r="J15"/>
  <c r="N15"/>
  <c r="K9"/>
  <c r="L9"/>
  <c r="K10"/>
  <c r="L10"/>
  <c r="K16"/>
  <c r="L16"/>
  <c r="K13"/>
  <c r="L13"/>
  <c r="K11"/>
  <c r="L11"/>
  <c r="K12"/>
  <c r="L12"/>
  <c r="K18"/>
  <c r="L18"/>
  <c r="K17"/>
  <c r="L17"/>
  <c r="K15"/>
  <c r="L15"/>
  <c r="J14"/>
  <c r="N14"/>
  <c r="K14"/>
  <c r="L14"/>
</calcChain>
</file>

<file path=xl/sharedStrings.xml><?xml version="1.0" encoding="utf-8"?>
<sst xmlns="http://schemas.openxmlformats.org/spreadsheetml/2006/main" count="336" uniqueCount="37">
  <si>
    <t xml:space="preserve">DATE </t>
  </si>
  <si>
    <t>LAKE</t>
  </si>
  <si>
    <t>SPECIMEN</t>
  </si>
  <si>
    <t>COUNT 1</t>
  </si>
  <si>
    <t>COUNT 2</t>
  </si>
  <si>
    <t>COUNT 3</t>
  </si>
  <si>
    <t>COUNT 4</t>
  </si>
  <si>
    <t>COUNT 5</t>
  </si>
  <si>
    <t>COUNT 6</t>
  </si>
  <si>
    <t>MEAN</t>
  </si>
  <si>
    <t>ST.DEV</t>
  </si>
  <si>
    <t>SE</t>
  </si>
  <si>
    <t>CHAMBER AREA (mm^2)</t>
  </si>
  <si>
    <t>COUNT (per mL)</t>
  </si>
  <si>
    <t>MEAN CELL VOLUME</t>
  </si>
  <si>
    <t>BIOVOLUME</t>
  </si>
  <si>
    <t>TB</t>
  </si>
  <si>
    <t>Gloecystis</t>
  </si>
  <si>
    <t>Asterionella</t>
  </si>
  <si>
    <t>Cryptomonas</t>
  </si>
  <si>
    <t>Peridinium umbonatum</t>
  </si>
  <si>
    <t>Fragelleria</t>
  </si>
  <si>
    <t>Dinobryon</t>
  </si>
  <si>
    <t>Euglena</t>
  </si>
  <si>
    <t>Tabullaria</t>
  </si>
  <si>
    <t>Strombidium</t>
  </si>
  <si>
    <t>Kerratella</t>
  </si>
  <si>
    <t>G.Fuscum</t>
  </si>
  <si>
    <t>Trachelomonas</t>
  </si>
  <si>
    <t>Oocystis</t>
  </si>
  <si>
    <t>Mallomonas</t>
  </si>
  <si>
    <t>Synura</t>
  </si>
  <si>
    <t>Peridinium cinctum</t>
  </si>
  <si>
    <t>Scenedesmus</t>
  </si>
  <si>
    <t>Biovolume est</t>
  </si>
  <si>
    <t>*</t>
  </si>
  <si>
    <t>7/4 interp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</si>
</sst>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b/>
      <sz val="10"/>
      <name val="Arial"/>
      <family val="2"/>
    </font>
    <font>
      <sz val="8"/>
      <name val="Arial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8"/>
  <sheetViews>
    <sheetView workbookViewId="0">
      <selection activeCell="N5" sqref="N5"/>
    </sheetView>
  </sheetViews>
  <sheetFormatPr defaultRowHeight="12.75"/>
  <cols>
    <col min="3" max="3" width="20.28515625" bestFit="1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>
        <v>39590</v>
      </c>
      <c r="B2" t="s">
        <v>16</v>
      </c>
      <c r="C2" t="s">
        <v>18</v>
      </c>
      <c r="D2">
        <v>10</v>
      </c>
      <c r="E2">
        <v>15</v>
      </c>
      <c r="F2">
        <v>15</v>
      </c>
      <c r="G2">
        <v>14</v>
      </c>
      <c r="H2">
        <v>7</v>
      </c>
      <c r="I2">
        <v>12</v>
      </c>
      <c r="J2" s="4">
        <f t="shared" ref="J2:J33" si="0">AVERAGE(D2:I2)</f>
        <v>12.166666666666666</v>
      </c>
      <c r="K2" s="4">
        <f t="shared" ref="K2:K33" si="1">STDEV(D2:I2)</f>
        <v>3.188521078284833</v>
      </c>
      <c r="L2" s="4">
        <f t="shared" ref="L2:L33" si="2">K2/(6)^(1/2)</f>
        <v>1.3017082793177763</v>
      </c>
      <c r="M2" s="5">
        <v>531</v>
      </c>
      <c r="N2" s="4">
        <f t="shared" ref="N2:N33" si="3">J2/(20*(9/M2))</f>
        <v>35.891666666666666</v>
      </c>
      <c r="O2">
        <v>4360</v>
      </c>
      <c r="P2">
        <f>O2*N2</f>
        <v>156487.66666666666</v>
      </c>
    </row>
    <row r="3" spans="1:16">
      <c r="A3" s="3">
        <v>39590</v>
      </c>
      <c r="B3" t="s">
        <v>16</v>
      </c>
      <c r="C3" t="s">
        <v>19</v>
      </c>
      <c r="D3">
        <v>8</v>
      </c>
      <c r="E3">
        <v>4</v>
      </c>
      <c r="F3">
        <v>7</v>
      </c>
      <c r="G3">
        <v>8</v>
      </c>
      <c r="H3">
        <v>4</v>
      </c>
      <c r="I3">
        <v>4</v>
      </c>
      <c r="J3" s="4">
        <f t="shared" si="0"/>
        <v>5.833333333333333</v>
      </c>
      <c r="K3" s="4">
        <f t="shared" si="1"/>
        <v>2.0412414523193156</v>
      </c>
      <c r="L3" s="4">
        <f t="shared" si="2"/>
        <v>0.83333333333333359</v>
      </c>
      <c r="M3" s="5">
        <v>531</v>
      </c>
      <c r="N3" s="4">
        <f t="shared" si="3"/>
        <v>17.208333333333332</v>
      </c>
      <c r="O3">
        <v>1153</v>
      </c>
      <c r="P3">
        <f>O3*N3</f>
        <v>19841.208333333332</v>
      </c>
    </row>
    <row r="4" spans="1:16">
      <c r="A4" s="3">
        <v>39590</v>
      </c>
      <c r="B4" t="s">
        <v>16</v>
      </c>
      <c r="C4" t="s">
        <v>21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 s="4">
        <f t="shared" si="0"/>
        <v>0.16666666666666666</v>
      </c>
      <c r="K4" s="4">
        <f t="shared" si="1"/>
        <v>0.40824829046386302</v>
      </c>
      <c r="L4" s="4">
        <f t="shared" si="2"/>
        <v>0.16666666666666669</v>
      </c>
      <c r="M4" s="5">
        <v>531</v>
      </c>
      <c r="N4" s="4">
        <f t="shared" si="3"/>
        <v>0.49166666666666664</v>
      </c>
    </row>
    <row r="5" spans="1:16">
      <c r="A5" s="3">
        <v>39590</v>
      </c>
      <c r="B5" t="s">
        <v>16</v>
      </c>
      <c r="C5" t="s">
        <v>17</v>
      </c>
      <c r="D5">
        <v>99</v>
      </c>
      <c r="E5">
        <v>113</v>
      </c>
      <c r="F5">
        <v>134</v>
      </c>
      <c r="G5">
        <v>151</v>
      </c>
      <c r="H5">
        <v>106</v>
      </c>
      <c r="I5">
        <v>72</v>
      </c>
      <c r="J5" s="4">
        <f t="shared" si="0"/>
        <v>112.5</v>
      </c>
      <c r="K5" s="4">
        <f t="shared" si="1"/>
        <v>27.602536115364472</v>
      </c>
      <c r="L5" s="4">
        <f t="shared" si="2"/>
        <v>11.268688181564585</v>
      </c>
      <c r="M5" s="5">
        <v>531</v>
      </c>
      <c r="N5" s="4">
        <f t="shared" si="3"/>
        <v>331.875</v>
      </c>
    </row>
    <row r="6" spans="1:16">
      <c r="A6" s="3">
        <v>39590</v>
      </c>
      <c r="B6" t="s">
        <v>16</v>
      </c>
      <c r="C6" t="s">
        <v>32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 s="4">
        <f t="shared" si="0"/>
        <v>0.16666666666666666</v>
      </c>
      <c r="K6" s="4">
        <f t="shared" si="1"/>
        <v>0.40824829046386302</v>
      </c>
      <c r="L6" s="4">
        <f t="shared" si="2"/>
        <v>0.16666666666666669</v>
      </c>
      <c r="M6" s="5">
        <v>531</v>
      </c>
      <c r="N6" s="4">
        <f t="shared" si="3"/>
        <v>0.49166666666666664</v>
      </c>
    </row>
    <row r="7" spans="1:16">
      <c r="A7" s="3">
        <v>39590</v>
      </c>
      <c r="B7" t="s">
        <v>16</v>
      </c>
      <c r="C7" t="s">
        <v>20</v>
      </c>
      <c r="D7">
        <v>2</v>
      </c>
      <c r="E7">
        <v>4</v>
      </c>
      <c r="F7">
        <v>1</v>
      </c>
      <c r="G7">
        <v>10</v>
      </c>
      <c r="H7">
        <v>3</v>
      </c>
      <c r="I7">
        <v>2</v>
      </c>
      <c r="J7" s="4">
        <f t="shared" si="0"/>
        <v>3.6666666666666665</v>
      </c>
      <c r="K7" s="4">
        <f t="shared" si="1"/>
        <v>3.2659863237109041</v>
      </c>
      <c r="L7" s="4">
        <f t="shared" si="2"/>
        <v>1.3333333333333335</v>
      </c>
      <c r="M7" s="5">
        <v>531</v>
      </c>
      <c r="N7" s="4">
        <f t="shared" si="3"/>
        <v>10.816666666666666</v>
      </c>
      <c r="O7">
        <v>8610</v>
      </c>
      <c r="P7">
        <f>O7*N7</f>
        <v>93131.5</v>
      </c>
    </row>
    <row r="8" spans="1:16">
      <c r="A8" s="3">
        <v>39590</v>
      </c>
      <c r="B8" t="s">
        <v>16</v>
      </c>
      <c r="C8" t="s">
        <v>28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 s="4">
        <f t="shared" si="0"/>
        <v>0.5</v>
      </c>
      <c r="K8" s="4">
        <f t="shared" si="1"/>
        <v>1.2247448713915889</v>
      </c>
      <c r="L8" s="4">
        <f t="shared" si="2"/>
        <v>0.5</v>
      </c>
      <c r="M8" s="5">
        <v>531</v>
      </c>
      <c r="N8" s="4">
        <f t="shared" si="3"/>
        <v>1.4750000000000001</v>
      </c>
    </row>
    <row r="9" spans="1:16">
      <c r="A9" s="3">
        <v>39597</v>
      </c>
      <c r="B9" t="s">
        <v>16</v>
      </c>
      <c r="C9" t="s">
        <v>18</v>
      </c>
      <c r="D9">
        <v>11</v>
      </c>
      <c r="E9">
        <v>10</v>
      </c>
      <c r="F9">
        <v>6</v>
      </c>
      <c r="G9">
        <v>19</v>
      </c>
      <c r="H9">
        <v>10</v>
      </c>
      <c r="I9">
        <v>7</v>
      </c>
      <c r="J9" s="4">
        <f t="shared" si="0"/>
        <v>10.5</v>
      </c>
      <c r="K9" s="4">
        <f t="shared" si="1"/>
        <v>4.5934736311423405</v>
      </c>
      <c r="L9" s="4">
        <f t="shared" si="2"/>
        <v>1.8752777572046939</v>
      </c>
      <c r="M9" s="5">
        <v>531</v>
      </c>
      <c r="N9" s="4">
        <f t="shared" si="3"/>
        <v>30.975000000000001</v>
      </c>
      <c r="O9">
        <v>4360</v>
      </c>
      <c r="P9">
        <f>O9*N9</f>
        <v>135051</v>
      </c>
    </row>
    <row r="10" spans="1:16">
      <c r="A10" s="3">
        <v>39597</v>
      </c>
      <c r="B10" t="s">
        <v>16</v>
      </c>
      <c r="C10" t="s">
        <v>19</v>
      </c>
      <c r="D10">
        <v>2</v>
      </c>
      <c r="E10">
        <v>3</v>
      </c>
      <c r="F10">
        <v>3</v>
      </c>
      <c r="G10">
        <v>3</v>
      </c>
      <c r="H10">
        <v>4</v>
      </c>
      <c r="I10">
        <v>2</v>
      </c>
      <c r="J10" s="4">
        <f t="shared" si="0"/>
        <v>2.8333333333333335</v>
      </c>
      <c r="K10" s="4">
        <f t="shared" si="1"/>
        <v>0.75277265270908122</v>
      </c>
      <c r="L10" s="4">
        <f t="shared" si="2"/>
        <v>0.30731814857642969</v>
      </c>
      <c r="M10" s="5">
        <v>531</v>
      </c>
      <c r="N10" s="4">
        <f t="shared" si="3"/>
        <v>8.3583333333333343</v>
      </c>
      <c r="O10">
        <v>1153</v>
      </c>
      <c r="P10">
        <f>O10*N10</f>
        <v>9637.1583333333347</v>
      </c>
    </row>
    <row r="11" spans="1:16">
      <c r="A11" s="3">
        <v>39597</v>
      </c>
      <c r="B11" t="s">
        <v>16</v>
      </c>
      <c r="C11" t="s">
        <v>22</v>
      </c>
      <c r="D11">
        <v>0</v>
      </c>
      <c r="E11">
        <v>0</v>
      </c>
      <c r="F11">
        <v>9</v>
      </c>
      <c r="G11">
        <v>0</v>
      </c>
      <c r="H11">
        <v>3</v>
      </c>
      <c r="I11">
        <v>0</v>
      </c>
      <c r="J11" s="4">
        <f t="shared" si="0"/>
        <v>2</v>
      </c>
      <c r="K11" s="4">
        <f t="shared" si="1"/>
        <v>3.6331804249169899</v>
      </c>
      <c r="L11" s="4">
        <f t="shared" si="2"/>
        <v>1.4832396974191326</v>
      </c>
      <c r="M11" s="5">
        <v>531</v>
      </c>
      <c r="N11" s="4">
        <f t="shared" si="3"/>
        <v>5.9</v>
      </c>
      <c r="O11">
        <v>84</v>
      </c>
      <c r="P11">
        <f>O11*N11</f>
        <v>495.6</v>
      </c>
    </row>
    <row r="12" spans="1:16">
      <c r="A12" s="3">
        <v>39597</v>
      </c>
      <c r="B12" t="s">
        <v>16</v>
      </c>
      <c r="C12" t="s">
        <v>23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 s="4">
        <f t="shared" si="0"/>
        <v>0.16666666666666666</v>
      </c>
      <c r="K12" s="4">
        <f t="shared" si="1"/>
        <v>0.40824829046386302</v>
      </c>
      <c r="L12" s="4">
        <f t="shared" si="2"/>
        <v>0.16666666666666669</v>
      </c>
      <c r="M12" s="5">
        <v>531</v>
      </c>
      <c r="N12" s="4">
        <f t="shared" si="3"/>
        <v>0.49166666666666664</v>
      </c>
      <c r="O12">
        <v>4700</v>
      </c>
      <c r="P12">
        <f>O12*N12</f>
        <v>2310.833333333333</v>
      </c>
    </row>
    <row r="13" spans="1:16">
      <c r="A13" s="3">
        <v>39597</v>
      </c>
      <c r="B13" t="s">
        <v>16</v>
      </c>
      <c r="C13" t="s">
        <v>21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 s="4">
        <f t="shared" si="0"/>
        <v>0.33333333333333331</v>
      </c>
      <c r="K13" s="4">
        <f t="shared" si="1"/>
        <v>0.81649658092772603</v>
      </c>
      <c r="L13" s="4">
        <f t="shared" si="2"/>
        <v>0.33333333333333337</v>
      </c>
      <c r="M13" s="5">
        <v>531</v>
      </c>
      <c r="N13" s="4">
        <f t="shared" si="3"/>
        <v>0.98333333333333328</v>
      </c>
    </row>
    <row r="14" spans="1:16">
      <c r="A14" s="3">
        <v>39597</v>
      </c>
      <c r="B14" t="s">
        <v>16</v>
      </c>
      <c r="C14" t="s">
        <v>17</v>
      </c>
      <c r="D14">
        <v>17</v>
      </c>
      <c r="E14">
        <v>15</v>
      </c>
      <c r="F14">
        <v>17</v>
      </c>
      <c r="G14">
        <v>24</v>
      </c>
      <c r="H14">
        <v>12</v>
      </c>
      <c r="I14">
        <v>11</v>
      </c>
      <c r="J14" s="4">
        <f t="shared" si="0"/>
        <v>16</v>
      </c>
      <c r="K14" s="4">
        <f t="shared" si="1"/>
        <v>4.6475800154489004</v>
      </c>
      <c r="L14" s="4">
        <f t="shared" si="2"/>
        <v>1.8973665961010278</v>
      </c>
      <c r="M14" s="5">
        <v>531</v>
      </c>
      <c r="N14" s="4">
        <f t="shared" si="3"/>
        <v>47.2</v>
      </c>
    </row>
    <row r="15" spans="1:16">
      <c r="A15" s="3">
        <v>39597</v>
      </c>
      <c r="B15" t="s">
        <v>16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 s="4">
        <f t="shared" si="0"/>
        <v>0.16666666666666666</v>
      </c>
      <c r="K15" s="4">
        <f t="shared" si="1"/>
        <v>0.40824829046386302</v>
      </c>
      <c r="L15" s="4">
        <f t="shared" si="2"/>
        <v>0.16666666666666669</v>
      </c>
      <c r="M15" s="5">
        <v>531</v>
      </c>
      <c r="N15" s="4">
        <f t="shared" si="3"/>
        <v>0.49166666666666664</v>
      </c>
    </row>
    <row r="16" spans="1:16">
      <c r="A16" s="3">
        <v>39597</v>
      </c>
      <c r="B16" t="s">
        <v>16</v>
      </c>
      <c r="C16" t="s">
        <v>20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 s="4">
        <f t="shared" si="0"/>
        <v>0.83333333333333337</v>
      </c>
      <c r="K16" s="4">
        <f t="shared" si="1"/>
        <v>0.40824829046386296</v>
      </c>
      <c r="L16" s="4">
        <f t="shared" si="2"/>
        <v>0.16666666666666666</v>
      </c>
      <c r="M16" s="5">
        <v>531</v>
      </c>
      <c r="N16" s="4">
        <f t="shared" si="3"/>
        <v>2.4583333333333335</v>
      </c>
      <c r="O16">
        <v>8610</v>
      </c>
      <c r="P16">
        <f>O16*N16</f>
        <v>21166.25</v>
      </c>
    </row>
    <row r="17" spans="1:16">
      <c r="A17" s="3">
        <v>39597</v>
      </c>
      <c r="B17" t="s">
        <v>16</v>
      </c>
      <c r="C17" t="s">
        <v>25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 s="4">
        <f t="shared" si="0"/>
        <v>0.5</v>
      </c>
      <c r="K17" s="4">
        <f t="shared" si="1"/>
        <v>0.83666002653407556</v>
      </c>
      <c r="L17" s="4">
        <f t="shared" si="2"/>
        <v>0.34156502553198664</v>
      </c>
      <c r="M17" s="5">
        <v>531</v>
      </c>
      <c r="N17" s="4">
        <f t="shared" si="3"/>
        <v>1.4750000000000001</v>
      </c>
    </row>
    <row r="18" spans="1:16">
      <c r="A18" s="3">
        <v>39597</v>
      </c>
      <c r="B18" t="s">
        <v>16</v>
      </c>
      <c r="C18" t="s">
        <v>24</v>
      </c>
      <c r="D18">
        <v>0</v>
      </c>
      <c r="E18">
        <v>0</v>
      </c>
      <c r="F18">
        <v>3</v>
      </c>
      <c r="G18">
        <v>6</v>
      </c>
      <c r="H18">
        <v>0</v>
      </c>
      <c r="I18">
        <v>0</v>
      </c>
      <c r="J18" s="4">
        <f t="shared" si="0"/>
        <v>1.5</v>
      </c>
      <c r="K18" s="4">
        <f t="shared" si="1"/>
        <v>2.5099800796022267</v>
      </c>
      <c r="L18" s="4">
        <f t="shared" si="2"/>
        <v>1.0246950765959599</v>
      </c>
      <c r="M18" s="5">
        <v>531</v>
      </c>
      <c r="N18" s="4">
        <f t="shared" si="3"/>
        <v>4.4249999999999998</v>
      </c>
    </row>
    <row r="19" spans="1:16">
      <c r="A19" s="3">
        <v>39602</v>
      </c>
      <c r="B19" t="s">
        <v>16</v>
      </c>
      <c r="C19" t="s">
        <v>18</v>
      </c>
      <c r="D19">
        <v>7</v>
      </c>
      <c r="E19">
        <v>2</v>
      </c>
      <c r="F19">
        <v>6</v>
      </c>
      <c r="G19">
        <v>6</v>
      </c>
      <c r="H19">
        <v>5</v>
      </c>
      <c r="I19">
        <v>3</v>
      </c>
      <c r="J19" s="4">
        <f t="shared" si="0"/>
        <v>4.833333333333333</v>
      </c>
      <c r="K19" s="4">
        <f t="shared" si="1"/>
        <v>1.9407902170679521</v>
      </c>
      <c r="L19" s="4">
        <f t="shared" si="2"/>
        <v>0.79232428826698109</v>
      </c>
      <c r="M19" s="5">
        <v>531</v>
      </c>
      <c r="N19" s="4">
        <f t="shared" si="3"/>
        <v>14.258333333333333</v>
      </c>
      <c r="O19">
        <v>4360</v>
      </c>
      <c r="P19">
        <f>O19*N19</f>
        <v>62166.333333333328</v>
      </c>
    </row>
    <row r="20" spans="1:16">
      <c r="A20" s="3">
        <v>39602</v>
      </c>
      <c r="B20" t="s">
        <v>16</v>
      </c>
      <c r="C20" t="s">
        <v>19</v>
      </c>
      <c r="D20">
        <v>0</v>
      </c>
      <c r="E20">
        <v>6</v>
      </c>
      <c r="F20">
        <v>8</v>
      </c>
      <c r="G20">
        <v>3</v>
      </c>
      <c r="H20">
        <v>0</v>
      </c>
      <c r="I20">
        <v>5</v>
      </c>
      <c r="J20" s="4">
        <f t="shared" si="0"/>
        <v>3.6666666666666665</v>
      </c>
      <c r="K20" s="4">
        <f t="shared" si="1"/>
        <v>3.2659863237109041</v>
      </c>
      <c r="L20" s="4">
        <f t="shared" si="2"/>
        <v>1.3333333333333335</v>
      </c>
      <c r="M20" s="5">
        <v>531</v>
      </c>
      <c r="N20" s="4">
        <f t="shared" si="3"/>
        <v>10.816666666666666</v>
      </c>
      <c r="O20">
        <v>1153</v>
      </c>
      <c r="P20">
        <f>O20*N20</f>
        <v>12471.616666666667</v>
      </c>
    </row>
    <row r="21" spans="1:16">
      <c r="A21" s="3">
        <v>39602</v>
      </c>
      <c r="B21" t="s">
        <v>16</v>
      </c>
      <c r="C21" t="s">
        <v>21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 s="4">
        <f t="shared" si="0"/>
        <v>0.33333333333333331</v>
      </c>
      <c r="K21" s="4">
        <f t="shared" si="1"/>
        <v>0.51639777949432231</v>
      </c>
      <c r="L21" s="4">
        <f t="shared" si="2"/>
        <v>0.21081851067789201</v>
      </c>
      <c r="M21" s="5">
        <v>531</v>
      </c>
      <c r="N21" s="4">
        <f t="shared" si="3"/>
        <v>0.98333333333333328</v>
      </c>
    </row>
    <row r="22" spans="1:16">
      <c r="A22" s="3">
        <v>39602</v>
      </c>
      <c r="B22" t="s">
        <v>16</v>
      </c>
      <c r="C22" t="s">
        <v>27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 s="4">
        <f t="shared" si="0"/>
        <v>0.5</v>
      </c>
      <c r="K22" s="4">
        <f t="shared" si="1"/>
        <v>0.54772255750516607</v>
      </c>
      <c r="L22" s="4">
        <f t="shared" si="2"/>
        <v>0.22360679774997896</v>
      </c>
      <c r="M22" s="5">
        <v>531</v>
      </c>
      <c r="N22" s="4">
        <f t="shared" si="3"/>
        <v>1.4750000000000001</v>
      </c>
      <c r="O22">
        <v>24578</v>
      </c>
      <c r="P22">
        <f>O22*N22</f>
        <v>36252.550000000003</v>
      </c>
    </row>
    <row r="23" spans="1:16">
      <c r="A23" s="3">
        <v>39602</v>
      </c>
      <c r="B23" t="s">
        <v>16</v>
      </c>
      <c r="C23" t="s">
        <v>17</v>
      </c>
      <c r="D23">
        <v>17</v>
      </c>
      <c r="E23">
        <v>15</v>
      </c>
      <c r="F23">
        <v>5</v>
      </c>
      <c r="G23">
        <v>10</v>
      </c>
      <c r="H23">
        <v>10</v>
      </c>
      <c r="I23">
        <v>11</v>
      </c>
      <c r="J23" s="4">
        <f t="shared" si="0"/>
        <v>11.333333333333334</v>
      </c>
      <c r="K23" s="4">
        <f t="shared" si="1"/>
        <v>4.2268979957726298</v>
      </c>
      <c r="L23" s="4">
        <f t="shared" si="2"/>
        <v>1.7256238807393052</v>
      </c>
      <c r="M23" s="5">
        <v>531</v>
      </c>
      <c r="N23" s="4">
        <f t="shared" si="3"/>
        <v>33.433333333333337</v>
      </c>
    </row>
    <row r="24" spans="1:16">
      <c r="A24" s="3">
        <v>39602</v>
      </c>
      <c r="B24" t="s">
        <v>16</v>
      </c>
      <c r="C24" t="s">
        <v>30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 s="4">
        <f t="shared" si="0"/>
        <v>0.5</v>
      </c>
      <c r="K24" s="4">
        <f t="shared" si="1"/>
        <v>1.2247448713915889</v>
      </c>
      <c r="L24" s="4">
        <f t="shared" si="2"/>
        <v>0.5</v>
      </c>
      <c r="M24" s="5">
        <v>531</v>
      </c>
      <c r="N24" s="4">
        <f t="shared" si="3"/>
        <v>1.4750000000000001</v>
      </c>
      <c r="O24">
        <v>4800</v>
      </c>
      <c r="P24">
        <f>O24*N24</f>
        <v>7080</v>
      </c>
    </row>
    <row r="25" spans="1:16">
      <c r="A25" s="3">
        <v>39602</v>
      </c>
      <c r="B25" t="s">
        <v>16</v>
      </c>
      <c r="C25" t="s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 s="4">
        <f t="shared" si="0"/>
        <v>0.33333333333333331</v>
      </c>
      <c r="K25" s="4">
        <f t="shared" si="1"/>
        <v>0.81649658092772603</v>
      </c>
      <c r="L25" s="4">
        <f t="shared" si="2"/>
        <v>0.33333333333333337</v>
      </c>
      <c r="M25" s="5">
        <v>531</v>
      </c>
      <c r="N25" s="4">
        <f t="shared" si="3"/>
        <v>0.98333333333333328</v>
      </c>
      <c r="O25">
        <v>8610</v>
      </c>
      <c r="P25">
        <f>O25*N25</f>
        <v>8466.5</v>
      </c>
    </row>
    <row r="26" spans="1:16">
      <c r="A26" s="3">
        <v>39602</v>
      </c>
      <c r="B26" t="s">
        <v>16</v>
      </c>
      <c r="C26" t="s">
        <v>25</v>
      </c>
      <c r="D26">
        <v>1</v>
      </c>
      <c r="E26">
        <v>3</v>
      </c>
      <c r="F26">
        <v>2</v>
      </c>
      <c r="G26">
        <v>3</v>
      </c>
      <c r="H26">
        <v>0</v>
      </c>
      <c r="I26">
        <v>1</v>
      </c>
      <c r="J26" s="4">
        <f t="shared" si="0"/>
        <v>1.6666666666666667</v>
      </c>
      <c r="K26" s="4">
        <f t="shared" si="1"/>
        <v>1.2110601416389966</v>
      </c>
      <c r="L26" s="4">
        <f t="shared" si="2"/>
        <v>0.4944132324730442</v>
      </c>
      <c r="M26" s="5">
        <v>531</v>
      </c>
      <c r="N26" s="4">
        <f t="shared" si="3"/>
        <v>4.916666666666667</v>
      </c>
    </row>
    <row r="27" spans="1:16">
      <c r="A27" s="3">
        <v>39602</v>
      </c>
      <c r="B27" t="s">
        <v>16</v>
      </c>
      <c r="C27" t="s">
        <v>24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 s="4">
        <f t="shared" si="0"/>
        <v>0.66666666666666663</v>
      </c>
      <c r="K27" s="4">
        <f t="shared" si="1"/>
        <v>1.6329931618554521</v>
      </c>
      <c r="L27" s="4">
        <f t="shared" si="2"/>
        <v>0.66666666666666674</v>
      </c>
      <c r="M27" s="5">
        <v>531</v>
      </c>
      <c r="N27" s="4">
        <f t="shared" si="3"/>
        <v>1.9666666666666666</v>
      </c>
    </row>
    <row r="28" spans="1:16">
      <c r="A28" s="3">
        <v>39612</v>
      </c>
      <c r="B28" t="s">
        <v>16</v>
      </c>
      <c r="C28" t="s">
        <v>18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 s="4">
        <f t="shared" si="0"/>
        <v>0.16666666666666666</v>
      </c>
      <c r="K28" s="4">
        <f t="shared" si="1"/>
        <v>0.40824829046386302</v>
      </c>
      <c r="L28" s="4">
        <f t="shared" si="2"/>
        <v>0.16666666666666669</v>
      </c>
      <c r="M28" s="5">
        <v>531</v>
      </c>
      <c r="N28" s="4">
        <f t="shared" si="3"/>
        <v>0.49166666666666664</v>
      </c>
      <c r="O28">
        <v>4360</v>
      </c>
      <c r="P28">
        <f>O28*N28</f>
        <v>2143.6666666666665</v>
      </c>
    </row>
    <row r="29" spans="1:16">
      <c r="A29" s="3">
        <v>39612</v>
      </c>
      <c r="B29" t="s">
        <v>16</v>
      </c>
      <c r="C29" t="s">
        <v>19</v>
      </c>
      <c r="D29">
        <v>58</v>
      </c>
      <c r="E29">
        <v>17</v>
      </c>
      <c r="F29">
        <v>29</v>
      </c>
      <c r="G29">
        <v>17</v>
      </c>
      <c r="H29">
        <v>35</v>
      </c>
      <c r="I29">
        <v>26</v>
      </c>
      <c r="J29" s="4">
        <f t="shared" si="0"/>
        <v>30.333333333333332</v>
      </c>
      <c r="K29" s="4">
        <f t="shared" si="1"/>
        <v>15.253414918196732</v>
      </c>
      <c r="L29" s="4">
        <f t="shared" si="2"/>
        <v>6.2271805640898013</v>
      </c>
      <c r="M29" s="5">
        <v>531</v>
      </c>
      <c r="N29" s="4">
        <f t="shared" si="3"/>
        <v>89.483333333333334</v>
      </c>
      <c r="O29">
        <v>1153</v>
      </c>
      <c r="P29">
        <f>O29*N29</f>
        <v>103174.28333333334</v>
      </c>
    </row>
    <row r="30" spans="1:16">
      <c r="A30" s="3">
        <v>39612</v>
      </c>
      <c r="B30" t="s">
        <v>16</v>
      </c>
      <c r="C30" t="s">
        <v>22</v>
      </c>
      <c r="D30">
        <v>5</v>
      </c>
      <c r="E30">
        <v>0</v>
      </c>
      <c r="F30">
        <v>0</v>
      </c>
      <c r="G30">
        <v>0</v>
      </c>
      <c r="H30">
        <v>0</v>
      </c>
      <c r="I30">
        <v>0</v>
      </c>
      <c r="J30" s="4">
        <f t="shared" si="0"/>
        <v>0.83333333333333337</v>
      </c>
      <c r="K30" s="4">
        <f t="shared" si="1"/>
        <v>2.0412414523193148</v>
      </c>
      <c r="L30" s="4">
        <f t="shared" si="2"/>
        <v>0.83333333333333326</v>
      </c>
      <c r="M30" s="5">
        <v>531</v>
      </c>
      <c r="N30" s="4">
        <f t="shared" si="3"/>
        <v>2.4583333333333335</v>
      </c>
      <c r="O30">
        <v>84</v>
      </c>
      <c r="P30">
        <f>O30*N30</f>
        <v>206.5</v>
      </c>
    </row>
    <row r="31" spans="1:16">
      <c r="A31" s="3">
        <v>39612</v>
      </c>
      <c r="B31" t="s">
        <v>16</v>
      </c>
      <c r="C31" t="s">
        <v>27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 s="4">
        <f t="shared" si="0"/>
        <v>0.16666666666666666</v>
      </c>
      <c r="K31" s="4">
        <f t="shared" si="1"/>
        <v>0.40824829046386302</v>
      </c>
      <c r="L31" s="4">
        <f t="shared" si="2"/>
        <v>0.16666666666666669</v>
      </c>
      <c r="M31" s="5">
        <v>531</v>
      </c>
      <c r="N31" s="4">
        <f t="shared" si="3"/>
        <v>0.49166666666666664</v>
      </c>
      <c r="O31">
        <v>24578</v>
      </c>
      <c r="P31">
        <f>O31*N31</f>
        <v>12084.183333333332</v>
      </c>
    </row>
    <row r="32" spans="1:16">
      <c r="A32" s="3">
        <v>39612</v>
      </c>
      <c r="B32" t="s">
        <v>16</v>
      </c>
      <c r="C32" t="s">
        <v>17</v>
      </c>
      <c r="D32">
        <v>10</v>
      </c>
      <c r="E32">
        <v>12</v>
      </c>
      <c r="F32">
        <v>8</v>
      </c>
      <c r="G32">
        <v>10</v>
      </c>
      <c r="H32">
        <v>7</v>
      </c>
      <c r="I32">
        <v>9</v>
      </c>
      <c r="J32" s="4">
        <f t="shared" si="0"/>
        <v>9.3333333333333339</v>
      </c>
      <c r="K32" s="4">
        <f t="shared" si="1"/>
        <v>1.7511900715418285</v>
      </c>
      <c r="L32" s="4">
        <f t="shared" si="2"/>
        <v>0.7149203529842415</v>
      </c>
      <c r="M32" s="5">
        <v>531</v>
      </c>
      <c r="N32" s="4">
        <f t="shared" si="3"/>
        <v>27.533333333333335</v>
      </c>
    </row>
    <row r="33" spans="1:16">
      <c r="A33" s="3">
        <v>39612</v>
      </c>
      <c r="B33" t="s">
        <v>16</v>
      </c>
      <c r="C33" t="s">
        <v>26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 s="4">
        <f t="shared" si="0"/>
        <v>0.16666666666666666</v>
      </c>
      <c r="K33" s="4">
        <f t="shared" si="1"/>
        <v>0.40824829046386302</v>
      </c>
      <c r="L33" s="4">
        <f t="shared" si="2"/>
        <v>0.16666666666666669</v>
      </c>
      <c r="M33" s="5">
        <v>531</v>
      </c>
      <c r="N33" s="4">
        <f t="shared" si="3"/>
        <v>0.49166666666666664</v>
      </c>
    </row>
    <row r="34" spans="1:16">
      <c r="A34" s="3">
        <v>39612</v>
      </c>
      <c r="B34" t="s">
        <v>16</v>
      </c>
      <c r="C34" t="s">
        <v>30</v>
      </c>
      <c r="D34">
        <v>0</v>
      </c>
      <c r="E34">
        <v>0</v>
      </c>
      <c r="F34">
        <v>1</v>
      </c>
      <c r="G34">
        <v>1</v>
      </c>
      <c r="H34">
        <v>2</v>
      </c>
      <c r="I34">
        <v>1</v>
      </c>
      <c r="J34" s="4">
        <f t="shared" ref="J34:J65" si="4">AVERAGE(D34:I34)</f>
        <v>0.83333333333333337</v>
      </c>
      <c r="K34" s="4">
        <f t="shared" ref="K34:K65" si="5">STDEV(D34:I34)</f>
        <v>0.752772652709081</v>
      </c>
      <c r="L34" s="4">
        <f t="shared" ref="L34:L65" si="6">K34/(6)^(1/2)</f>
        <v>0.30731814857642958</v>
      </c>
      <c r="M34" s="5">
        <v>531</v>
      </c>
      <c r="N34" s="4">
        <f t="shared" ref="N34:N65" si="7">J34/(20*(9/M34))</f>
        <v>2.4583333333333335</v>
      </c>
      <c r="O34">
        <v>4800</v>
      </c>
      <c r="P34">
        <f>O34*N34</f>
        <v>11800</v>
      </c>
    </row>
    <row r="35" spans="1:16">
      <c r="A35" s="3">
        <v>39612</v>
      </c>
      <c r="B35" t="s">
        <v>16</v>
      </c>
      <c r="C35" t="s">
        <v>29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 s="4">
        <f t="shared" si="4"/>
        <v>0.16666666666666666</v>
      </c>
      <c r="K35" s="4">
        <f t="shared" si="5"/>
        <v>0.40824829046386302</v>
      </c>
      <c r="L35" s="4">
        <f t="shared" si="6"/>
        <v>0.16666666666666669</v>
      </c>
      <c r="M35" s="5">
        <v>531</v>
      </c>
      <c r="N35" s="4">
        <f t="shared" si="7"/>
        <v>0.49166666666666664</v>
      </c>
      <c r="O35">
        <v>1341</v>
      </c>
      <c r="P35">
        <f>O35*N35</f>
        <v>659.32499999999993</v>
      </c>
    </row>
    <row r="36" spans="1:16">
      <c r="A36" s="3">
        <v>39612</v>
      </c>
      <c r="B36" t="s">
        <v>16</v>
      </c>
      <c r="C36" t="s">
        <v>20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 s="4">
        <f t="shared" si="4"/>
        <v>0.33333333333333331</v>
      </c>
      <c r="K36" s="4">
        <f t="shared" si="5"/>
        <v>0.51639777949432231</v>
      </c>
      <c r="L36" s="4">
        <f t="shared" si="6"/>
        <v>0.21081851067789201</v>
      </c>
      <c r="M36" s="5">
        <v>531</v>
      </c>
      <c r="N36" s="4">
        <f t="shared" si="7"/>
        <v>0.98333333333333328</v>
      </c>
      <c r="O36">
        <v>8610</v>
      </c>
      <c r="P36">
        <f>O36*N36</f>
        <v>8466.5</v>
      </c>
    </row>
    <row r="37" spans="1:16">
      <c r="A37" s="3">
        <v>39612</v>
      </c>
      <c r="B37" t="s">
        <v>16</v>
      </c>
      <c r="C37" t="s">
        <v>25</v>
      </c>
      <c r="D37">
        <v>0</v>
      </c>
      <c r="E37">
        <v>0</v>
      </c>
      <c r="F37">
        <v>1</v>
      </c>
      <c r="G37">
        <v>1</v>
      </c>
      <c r="H37">
        <v>3</v>
      </c>
      <c r="I37">
        <v>0</v>
      </c>
      <c r="J37" s="4">
        <f t="shared" si="4"/>
        <v>0.83333333333333337</v>
      </c>
      <c r="K37" s="4">
        <f t="shared" si="5"/>
        <v>1.1690451944500122</v>
      </c>
      <c r="L37" s="4">
        <f t="shared" si="6"/>
        <v>0.47726070210921184</v>
      </c>
      <c r="M37" s="5">
        <v>531</v>
      </c>
      <c r="N37" s="4">
        <f t="shared" si="7"/>
        <v>2.4583333333333335</v>
      </c>
    </row>
    <row r="38" spans="1:16">
      <c r="A38" s="3">
        <v>39612</v>
      </c>
      <c r="B38" t="s">
        <v>16</v>
      </c>
      <c r="C38" t="s">
        <v>28</v>
      </c>
      <c r="D38">
        <v>0</v>
      </c>
      <c r="E38">
        <v>2</v>
      </c>
      <c r="F38">
        <v>1</v>
      </c>
      <c r="G38">
        <v>1</v>
      </c>
      <c r="H38">
        <v>1</v>
      </c>
      <c r="I38">
        <v>0</v>
      </c>
      <c r="J38" s="4">
        <f t="shared" si="4"/>
        <v>0.83333333333333337</v>
      </c>
      <c r="K38" s="4">
        <f t="shared" si="5"/>
        <v>0.752772652709081</v>
      </c>
      <c r="L38" s="4">
        <f t="shared" si="6"/>
        <v>0.30731814857642958</v>
      </c>
      <c r="M38" s="5">
        <v>531</v>
      </c>
      <c r="N38" s="4">
        <f t="shared" si="7"/>
        <v>2.4583333333333335</v>
      </c>
    </row>
    <row r="39" spans="1:16">
      <c r="A39" s="3">
        <v>39623</v>
      </c>
      <c r="B39" t="s">
        <v>16</v>
      </c>
      <c r="C39" t="s">
        <v>18</v>
      </c>
      <c r="D39">
        <v>3</v>
      </c>
      <c r="E39">
        <v>1</v>
      </c>
      <c r="F39">
        <v>0</v>
      </c>
      <c r="G39">
        <v>0</v>
      </c>
      <c r="H39">
        <v>1</v>
      </c>
      <c r="I39">
        <v>2</v>
      </c>
      <c r="J39" s="4">
        <f t="shared" si="4"/>
        <v>1.1666666666666667</v>
      </c>
      <c r="K39" s="4">
        <f t="shared" si="5"/>
        <v>1.1690451944500122</v>
      </c>
      <c r="L39" s="4">
        <f t="shared" si="6"/>
        <v>0.47726070210921184</v>
      </c>
      <c r="M39" s="5">
        <v>531</v>
      </c>
      <c r="N39" s="4">
        <f t="shared" si="7"/>
        <v>3.4416666666666669</v>
      </c>
      <c r="O39">
        <v>4360</v>
      </c>
      <c r="P39">
        <f>O39*N39</f>
        <v>15005.666666666668</v>
      </c>
    </row>
    <row r="40" spans="1:16">
      <c r="A40" s="3">
        <v>39623</v>
      </c>
      <c r="B40" t="s">
        <v>16</v>
      </c>
      <c r="C40" t="s">
        <v>19</v>
      </c>
      <c r="D40">
        <v>22</v>
      </c>
      <c r="E40">
        <v>9</v>
      </c>
      <c r="F40">
        <v>9</v>
      </c>
      <c r="G40">
        <v>14</v>
      </c>
      <c r="H40">
        <v>5</v>
      </c>
      <c r="I40">
        <v>13</v>
      </c>
      <c r="J40" s="4">
        <f t="shared" si="4"/>
        <v>12</v>
      </c>
      <c r="K40" s="4">
        <f t="shared" si="5"/>
        <v>5.8651513194460723</v>
      </c>
      <c r="L40" s="4">
        <f t="shared" si="6"/>
        <v>2.3944379994757297</v>
      </c>
      <c r="M40" s="5">
        <v>531</v>
      </c>
      <c r="N40" s="4">
        <f t="shared" si="7"/>
        <v>35.4</v>
      </c>
      <c r="O40">
        <v>1153</v>
      </c>
      <c r="P40">
        <f>O40*N40</f>
        <v>40816.199999999997</v>
      </c>
    </row>
    <row r="41" spans="1:16">
      <c r="A41" s="3">
        <v>39623</v>
      </c>
      <c r="B41" t="s">
        <v>16</v>
      </c>
      <c r="C41" t="s">
        <v>22</v>
      </c>
      <c r="D41">
        <v>159</v>
      </c>
      <c r="E41">
        <v>201</v>
      </c>
      <c r="F41">
        <v>144</v>
      </c>
      <c r="G41">
        <v>93</v>
      </c>
      <c r="H41">
        <v>63</v>
      </c>
      <c r="I41">
        <v>100</v>
      </c>
      <c r="J41" s="4">
        <f t="shared" si="4"/>
        <v>126.66666666666667</v>
      </c>
      <c r="K41" s="4">
        <f t="shared" si="5"/>
        <v>50.535795894263565</v>
      </c>
      <c r="L41" s="4">
        <f t="shared" si="6"/>
        <v>20.631152281063809</v>
      </c>
      <c r="M41" s="5">
        <v>531</v>
      </c>
      <c r="N41" s="4">
        <f t="shared" si="7"/>
        <v>373.66666666666669</v>
      </c>
      <c r="O41">
        <v>84</v>
      </c>
      <c r="P41">
        <f>O41*N41</f>
        <v>31388</v>
      </c>
    </row>
    <row r="42" spans="1:16">
      <c r="A42" s="3">
        <v>39623</v>
      </c>
      <c r="B42" t="s">
        <v>16</v>
      </c>
      <c r="C42" t="s">
        <v>27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 s="4">
        <f t="shared" si="4"/>
        <v>0.33333333333333331</v>
      </c>
      <c r="K42" s="4">
        <f t="shared" si="5"/>
        <v>0.81649658092772603</v>
      </c>
      <c r="L42" s="4">
        <f t="shared" si="6"/>
        <v>0.33333333333333337</v>
      </c>
      <c r="M42" s="5">
        <v>531</v>
      </c>
      <c r="N42" s="4">
        <f t="shared" si="7"/>
        <v>0.98333333333333328</v>
      </c>
      <c r="O42">
        <v>24578</v>
      </c>
      <c r="P42">
        <f>O42*N42</f>
        <v>24168.366666666665</v>
      </c>
    </row>
    <row r="43" spans="1:16">
      <c r="A43" s="3">
        <v>39623</v>
      </c>
      <c r="B43" t="s">
        <v>16</v>
      </c>
      <c r="C43" t="s">
        <v>17</v>
      </c>
      <c r="D43">
        <v>415</v>
      </c>
      <c r="E43">
        <v>302</v>
      </c>
      <c r="F43">
        <v>223</v>
      </c>
      <c r="G43">
        <v>264</v>
      </c>
      <c r="H43">
        <v>159</v>
      </c>
      <c r="I43">
        <v>245</v>
      </c>
      <c r="J43" s="4">
        <f t="shared" si="4"/>
        <v>268</v>
      </c>
      <c r="K43" s="4">
        <f t="shared" si="5"/>
        <v>86.273982173074629</v>
      </c>
      <c r="L43" s="4">
        <f t="shared" si="6"/>
        <v>35.221205733667517</v>
      </c>
      <c r="M43" s="5">
        <v>531</v>
      </c>
      <c r="N43" s="4">
        <f t="shared" si="7"/>
        <v>790.6</v>
      </c>
    </row>
    <row r="44" spans="1:16">
      <c r="A44" s="3">
        <v>39623</v>
      </c>
      <c r="B44" t="s">
        <v>16</v>
      </c>
      <c r="C44" t="s">
        <v>30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 s="4">
        <f t="shared" si="4"/>
        <v>0.16666666666666666</v>
      </c>
      <c r="K44" s="4">
        <f t="shared" si="5"/>
        <v>0.40824829046386302</v>
      </c>
      <c r="L44" s="4">
        <f t="shared" si="6"/>
        <v>0.16666666666666669</v>
      </c>
      <c r="M44" s="5">
        <v>531</v>
      </c>
      <c r="N44" s="4">
        <f t="shared" si="7"/>
        <v>0.49166666666666664</v>
      </c>
      <c r="O44">
        <v>4800</v>
      </c>
      <c r="P44">
        <f>O44*N44</f>
        <v>2360</v>
      </c>
    </row>
    <row r="45" spans="1:16">
      <c r="A45" s="3">
        <v>39623</v>
      </c>
      <c r="B45" t="s">
        <v>16</v>
      </c>
      <c r="C45" t="s">
        <v>29</v>
      </c>
      <c r="D45">
        <v>0</v>
      </c>
      <c r="E45">
        <v>1</v>
      </c>
      <c r="F45">
        <v>2</v>
      </c>
      <c r="G45">
        <v>0</v>
      </c>
      <c r="H45">
        <v>0</v>
      </c>
      <c r="I45">
        <v>1</v>
      </c>
      <c r="J45" s="4">
        <f t="shared" si="4"/>
        <v>0.66666666666666663</v>
      </c>
      <c r="K45" s="4">
        <f t="shared" si="5"/>
        <v>0.81649658092772603</v>
      </c>
      <c r="L45" s="4">
        <f t="shared" si="6"/>
        <v>0.33333333333333337</v>
      </c>
      <c r="M45" s="5">
        <v>531</v>
      </c>
      <c r="N45" s="4">
        <f t="shared" si="7"/>
        <v>1.9666666666666666</v>
      </c>
      <c r="O45">
        <v>1341</v>
      </c>
      <c r="P45">
        <f>O45*N45</f>
        <v>2637.2999999999997</v>
      </c>
    </row>
    <row r="46" spans="1:16">
      <c r="A46" s="3">
        <v>39623</v>
      </c>
      <c r="B46" t="s">
        <v>16</v>
      </c>
      <c r="C46" t="s">
        <v>20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 s="4">
        <f t="shared" si="4"/>
        <v>0.16666666666666666</v>
      </c>
      <c r="K46" s="4">
        <f t="shared" si="5"/>
        <v>0.40824829046386302</v>
      </c>
      <c r="L46" s="4">
        <f t="shared" si="6"/>
        <v>0.16666666666666669</v>
      </c>
      <c r="M46" s="5">
        <v>531</v>
      </c>
      <c r="N46" s="4">
        <f t="shared" si="7"/>
        <v>0.49166666666666664</v>
      </c>
      <c r="O46">
        <v>8610</v>
      </c>
      <c r="P46">
        <f>O46*N46</f>
        <v>4233.25</v>
      </c>
    </row>
    <row r="47" spans="1:16">
      <c r="A47" s="3">
        <v>39623</v>
      </c>
      <c r="B47" t="s">
        <v>16</v>
      </c>
      <c r="C47" t="s">
        <v>25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 s="4">
        <f t="shared" si="4"/>
        <v>0.33333333333333331</v>
      </c>
      <c r="K47" s="4">
        <f t="shared" si="5"/>
        <v>0.51639777949432231</v>
      </c>
      <c r="L47" s="4">
        <f t="shared" si="6"/>
        <v>0.21081851067789201</v>
      </c>
      <c r="M47" s="5">
        <v>531</v>
      </c>
      <c r="N47" s="4">
        <f t="shared" si="7"/>
        <v>0.98333333333333328</v>
      </c>
    </row>
    <row r="48" spans="1:16">
      <c r="A48" s="3">
        <v>39623</v>
      </c>
      <c r="B48" t="s">
        <v>16</v>
      </c>
      <c r="C48" t="s">
        <v>31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 s="4">
        <f t="shared" si="4"/>
        <v>0.33333333333333331</v>
      </c>
      <c r="K48" s="4">
        <f t="shared" si="5"/>
        <v>0.81649658092772603</v>
      </c>
      <c r="L48" s="4">
        <f t="shared" si="6"/>
        <v>0.33333333333333337</v>
      </c>
      <c r="M48" s="5">
        <v>531</v>
      </c>
      <c r="N48" s="4">
        <f t="shared" si="7"/>
        <v>0.98333333333333328</v>
      </c>
      <c r="O48">
        <v>105605</v>
      </c>
      <c r="P48">
        <f>O48*N48</f>
        <v>103844.91666666666</v>
      </c>
    </row>
    <row r="49" spans="1:16">
      <c r="A49" s="3">
        <v>39637</v>
      </c>
      <c r="B49" t="s">
        <v>16</v>
      </c>
      <c r="C49" t="s">
        <v>18</v>
      </c>
      <c r="D49">
        <v>2</v>
      </c>
      <c r="E49">
        <v>7</v>
      </c>
      <c r="F49">
        <v>4</v>
      </c>
      <c r="G49">
        <v>2</v>
      </c>
      <c r="H49">
        <v>4</v>
      </c>
      <c r="I49">
        <v>6</v>
      </c>
      <c r="J49" s="4">
        <f t="shared" si="4"/>
        <v>4.166666666666667</v>
      </c>
      <c r="K49" s="4">
        <f t="shared" si="5"/>
        <v>2.0412414523193148</v>
      </c>
      <c r="L49" s="4">
        <f t="shared" si="6"/>
        <v>0.83333333333333326</v>
      </c>
      <c r="M49" s="5">
        <v>531</v>
      </c>
      <c r="N49" s="4">
        <f t="shared" si="7"/>
        <v>12.291666666666668</v>
      </c>
      <c r="O49">
        <v>4360</v>
      </c>
      <c r="P49">
        <f>O49*N49</f>
        <v>53591.666666666672</v>
      </c>
    </row>
    <row r="50" spans="1:16">
      <c r="A50" s="3">
        <v>39637</v>
      </c>
      <c r="B50" t="s">
        <v>16</v>
      </c>
      <c r="C50" t="s">
        <v>19</v>
      </c>
      <c r="D50">
        <v>13</v>
      </c>
      <c r="E50">
        <v>37</v>
      </c>
      <c r="F50">
        <v>22</v>
      </c>
      <c r="G50">
        <v>13</v>
      </c>
      <c r="H50">
        <v>11</v>
      </c>
      <c r="I50">
        <v>16</v>
      </c>
      <c r="J50" s="4">
        <f t="shared" si="4"/>
        <v>18.666666666666668</v>
      </c>
      <c r="K50" s="4">
        <f t="shared" si="5"/>
        <v>9.770704512299341</v>
      </c>
      <c r="L50" s="4">
        <f t="shared" si="6"/>
        <v>3.9888734137737587</v>
      </c>
      <c r="M50" s="5">
        <v>531</v>
      </c>
      <c r="N50" s="4">
        <f t="shared" si="7"/>
        <v>55.06666666666667</v>
      </c>
      <c r="O50">
        <v>1440</v>
      </c>
      <c r="P50">
        <f>O50*N50</f>
        <v>79296</v>
      </c>
    </row>
    <row r="51" spans="1:16">
      <c r="A51" s="3">
        <v>39637</v>
      </c>
      <c r="B51" t="s">
        <v>16</v>
      </c>
      <c r="C51" t="s">
        <v>22</v>
      </c>
      <c r="D51">
        <v>37</v>
      </c>
      <c r="E51">
        <v>41</v>
      </c>
      <c r="F51">
        <v>31</v>
      </c>
      <c r="G51">
        <v>41</v>
      </c>
      <c r="H51">
        <v>37</v>
      </c>
      <c r="I51">
        <v>64</v>
      </c>
      <c r="J51" s="4">
        <f t="shared" si="4"/>
        <v>41.833333333333336</v>
      </c>
      <c r="K51" s="4">
        <f t="shared" si="5"/>
        <v>11.461529857164217</v>
      </c>
      <c r="L51" s="4">
        <f t="shared" si="6"/>
        <v>4.6791499702878161</v>
      </c>
      <c r="M51" s="5">
        <v>531</v>
      </c>
      <c r="N51" s="4">
        <f t="shared" si="7"/>
        <v>123.40833333333335</v>
      </c>
      <c r="O51">
        <v>84</v>
      </c>
      <c r="P51">
        <f>O51*N51</f>
        <v>10366.300000000001</v>
      </c>
    </row>
    <row r="52" spans="1:16">
      <c r="A52" s="3">
        <v>39637</v>
      </c>
      <c r="B52" t="s">
        <v>16</v>
      </c>
      <c r="C52" t="s">
        <v>27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 s="4">
        <f t="shared" si="4"/>
        <v>0.33333333333333331</v>
      </c>
      <c r="K52" s="4">
        <f t="shared" si="5"/>
        <v>0.51639777949432231</v>
      </c>
      <c r="L52" s="4">
        <f t="shared" si="6"/>
        <v>0.21081851067789201</v>
      </c>
      <c r="M52" s="5">
        <v>531</v>
      </c>
      <c r="N52" s="4">
        <f t="shared" si="7"/>
        <v>0.98333333333333328</v>
      </c>
      <c r="O52">
        <v>24578</v>
      </c>
      <c r="P52">
        <f>O52*N52</f>
        <v>24168.366666666665</v>
      </c>
    </row>
    <row r="53" spans="1:16">
      <c r="A53" s="3">
        <v>39637</v>
      </c>
      <c r="B53" t="s">
        <v>16</v>
      </c>
      <c r="C53" t="s">
        <v>17</v>
      </c>
      <c r="D53">
        <v>83</v>
      </c>
      <c r="E53">
        <v>54</v>
      </c>
      <c r="F53">
        <v>28</v>
      </c>
      <c r="G53">
        <v>69</v>
      </c>
      <c r="H53">
        <v>78</v>
      </c>
      <c r="I53">
        <v>81</v>
      </c>
      <c r="J53" s="4">
        <f t="shared" si="4"/>
        <v>65.5</v>
      </c>
      <c r="K53" s="4">
        <f t="shared" si="5"/>
        <v>21.229696182470441</v>
      </c>
      <c r="L53" s="4">
        <f t="shared" si="6"/>
        <v>8.6669871735607575</v>
      </c>
      <c r="M53" s="5">
        <v>531</v>
      </c>
      <c r="N53" s="4">
        <f t="shared" si="7"/>
        <v>193.22500000000002</v>
      </c>
    </row>
    <row r="54" spans="1:16">
      <c r="A54" s="3">
        <v>39637</v>
      </c>
      <c r="B54" t="s">
        <v>16</v>
      </c>
      <c r="C54" t="s">
        <v>29</v>
      </c>
      <c r="D54">
        <v>0</v>
      </c>
      <c r="E54">
        <v>1</v>
      </c>
      <c r="F54">
        <v>0</v>
      </c>
      <c r="G54">
        <v>1</v>
      </c>
      <c r="H54">
        <v>2</v>
      </c>
      <c r="I54">
        <v>3</v>
      </c>
      <c r="J54" s="4">
        <f t="shared" si="4"/>
        <v>1.1666666666666667</v>
      </c>
      <c r="K54" s="4">
        <f t="shared" si="5"/>
        <v>1.1690451944500122</v>
      </c>
      <c r="L54" s="4">
        <f t="shared" si="6"/>
        <v>0.47726070210921184</v>
      </c>
      <c r="M54" s="5">
        <v>531</v>
      </c>
      <c r="N54" s="4">
        <f t="shared" si="7"/>
        <v>3.4416666666666669</v>
      </c>
      <c r="O54">
        <v>1192</v>
      </c>
      <c r="P54">
        <f>O54*N54</f>
        <v>4102.4666666666672</v>
      </c>
    </row>
    <row r="55" spans="1:16">
      <c r="A55" s="3">
        <v>39637</v>
      </c>
      <c r="B55" t="s">
        <v>16</v>
      </c>
      <c r="C55" t="s">
        <v>25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 s="4">
        <f t="shared" si="4"/>
        <v>0.16666666666666666</v>
      </c>
      <c r="K55" s="4">
        <f t="shared" si="5"/>
        <v>0.40824829046386302</v>
      </c>
      <c r="L55" s="4">
        <f t="shared" si="6"/>
        <v>0.16666666666666669</v>
      </c>
      <c r="M55" s="5">
        <v>531</v>
      </c>
      <c r="N55" s="4">
        <f t="shared" si="7"/>
        <v>0.49166666666666664</v>
      </c>
    </row>
    <row r="56" spans="1:16">
      <c r="A56" s="3">
        <v>39644</v>
      </c>
      <c r="B56" t="s">
        <v>16</v>
      </c>
      <c r="C56" t="s">
        <v>18</v>
      </c>
      <c r="D56">
        <v>4</v>
      </c>
      <c r="E56">
        <v>11</v>
      </c>
      <c r="F56">
        <v>6</v>
      </c>
      <c r="G56">
        <v>4</v>
      </c>
      <c r="H56">
        <v>3</v>
      </c>
      <c r="I56">
        <v>4</v>
      </c>
      <c r="J56" s="4">
        <f t="shared" si="4"/>
        <v>5.333333333333333</v>
      </c>
      <c r="K56" s="4">
        <f t="shared" si="5"/>
        <v>2.9439202887759492</v>
      </c>
      <c r="L56" s="4">
        <f t="shared" si="6"/>
        <v>1.2018504251546633</v>
      </c>
      <c r="M56" s="5">
        <v>531</v>
      </c>
      <c r="N56" s="4">
        <f t="shared" si="7"/>
        <v>15.733333333333333</v>
      </c>
      <c r="O56">
        <v>4360</v>
      </c>
      <c r="P56">
        <f>O56*N56</f>
        <v>68597.333333333328</v>
      </c>
    </row>
    <row r="57" spans="1:16">
      <c r="A57" s="3">
        <v>39644</v>
      </c>
      <c r="B57" t="s">
        <v>16</v>
      </c>
      <c r="C57" t="s">
        <v>19</v>
      </c>
      <c r="D57">
        <v>33</v>
      </c>
      <c r="E57">
        <v>40</v>
      </c>
      <c r="F57">
        <v>41</v>
      </c>
      <c r="G57">
        <v>48</v>
      </c>
      <c r="H57">
        <v>9</v>
      </c>
      <c r="I57">
        <v>32</v>
      </c>
      <c r="J57" s="4">
        <f t="shared" si="4"/>
        <v>33.833333333333336</v>
      </c>
      <c r="K57" s="4">
        <f t="shared" si="5"/>
        <v>13.496913227351897</v>
      </c>
      <c r="L57" s="4">
        <f t="shared" si="6"/>
        <v>5.5100917516055121</v>
      </c>
      <c r="M57" s="5">
        <v>531</v>
      </c>
      <c r="N57" s="4">
        <f t="shared" si="7"/>
        <v>99.808333333333351</v>
      </c>
      <c r="O57">
        <v>1440</v>
      </c>
      <c r="P57">
        <f>O57*N57</f>
        <v>143724.00000000003</v>
      </c>
    </row>
    <row r="58" spans="1:16">
      <c r="A58" s="3">
        <v>39644</v>
      </c>
      <c r="B58" t="s">
        <v>16</v>
      </c>
      <c r="C58" t="s">
        <v>22</v>
      </c>
      <c r="D58">
        <v>11</v>
      </c>
      <c r="E58">
        <v>8</v>
      </c>
      <c r="F58">
        <v>7</v>
      </c>
      <c r="G58">
        <v>11</v>
      </c>
      <c r="H58">
        <v>4</v>
      </c>
      <c r="I58">
        <v>3</v>
      </c>
      <c r="J58" s="4">
        <f t="shared" si="4"/>
        <v>7.333333333333333</v>
      </c>
      <c r="K58" s="4">
        <f t="shared" si="5"/>
        <v>3.3862466931200781</v>
      </c>
      <c r="L58" s="4">
        <f t="shared" si="6"/>
        <v>1.3824294235551813</v>
      </c>
      <c r="M58" s="5">
        <v>531</v>
      </c>
      <c r="N58" s="4">
        <f t="shared" si="7"/>
        <v>21.633333333333333</v>
      </c>
      <c r="O58">
        <v>84</v>
      </c>
      <c r="P58">
        <f>O58*N58</f>
        <v>1817.2</v>
      </c>
    </row>
    <row r="59" spans="1:16">
      <c r="A59" s="3">
        <v>39644</v>
      </c>
      <c r="B59" t="s">
        <v>16</v>
      </c>
      <c r="C59" t="s">
        <v>27</v>
      </c>
      <c r="D59">
        <v>9</v>
      </c>
      <c r="E59">
        <v>11</v>
      </c>
      <c r="F59">
        <v>5</v>
      </c>
      <c r="G59">
        <v>2</v>
      </c>
      <c r="H59">
        <v>1</v>
      </c>
      <c r="I59">
        <v>9</v>
      </c>
      <c r="J59" s="4">
        <f t="shared" si="4"/>
        <v>6.166666666666667</v>
      </c>
      <c r="K59" s="4">
        <f t="shared" si="5"/>
        <v>4.1190613817551531</v>
      </c>
      <c r="L59" s="4">
        <f t="shared" si="6"/>
        <v>1.6815997674172589</v>
      </c>
      <c r="M59" s="5">
        <v>531</v>
      </c>
      <c r="N59" s="4">
        <f t="shared" si="7"/>
        <v>18.19166666666667</v>
      </c>
      <c r="O59">
        <v>24578</v>
      </c>
      <c r="P59">
        <f>O59*N59</f>
        <v>447114.78333333344</v>
      </c>
    </row>
    <row r="60" spans="1:16">
      <c r="A60" s="3">
        <v>39644</v>
      </c>
      <c r="B60" t="s">
        <v>16</v>
      </c>
      <c r="C60" t="s">
        <v>17</v>
      </c>
      <c r="D60">
        <v>9</v>
      </c>
      <c r="E60">
        <v>9</v>
      </c>
      <c r="F60">
        <v>12</v>
      </c>
      <c r="G60">
        <v>15</v>
      </c>
      <c r="H60">
        <v>11</v>
      </c>
      <c r="I60">
        <v>9</v>
      </c>
      <c r="J60" s="4">
        <f t="shared" si="4"/>
        <v>10.833333333333334</v>
      </c>
      <c r="K60" s="4">
        <f t="shared" si="5"/>
        <v>2.4013884872437186</v>
      </c>
      <c r="L60" s="4">
        <f t="shared" si="6"/>
        <v>0.98036274465685036</v>
      </c>
      <c r="M60" s="5">
        <v>531</v>
      </c>
      <c r="N60" s="4">
        <f t="shared" si="7"/>
        <v>31.958333333333336</v>
      </c>
    </row>
    <row r="61" spans="1:16">
      <c r="A61" s="3">
        <v>39644</v>
      </c>
      <c r="B61" t="s">
        <v>16</v>
      </c>
      <c r="C61" t="s">
        <v>29</v>
      </c>
      <c r="D61">
        <v>0</v>
      </c>
      <c r="E61">
        <v>1</v>
      </c>
      <c r="F61">
        <v>2</v>
      </c>
      <c r="G61">
        <v>1</v>
      </c>
      <c r="H61">
        <v>0</v>
      </c>
      <c r="I61">
        <v>0</v>
      </c>
      <c r="J61" s="4">
        <f t="shared" si="4"/>
        <v>0.66666666666666663</v>
      </c>
      <c r="K61" s="4">
        <f t="shared" si="5"/>
        <v>0.81649658092772603</v>
      </c>
      <c r="L61" s="4">
        <f t="shared" si="6"/>
        <v>0.33333333333333337</v>
      </c>
      <c r="M61" s="5">
        <v>531</v>
      </c>
      <c r="N61" s="4">
        <f t="shared" si="7"/>
        <v>1.9666666666666666</v>
      </c>
      <c r="O61">
        <v>1192</v>
      </c>
      <c r="P61">
        <f>O61*N61</f>
        <v>2344.2666666666664</v>
      </c>
    </row>
    <row r="62" spans="1:16">
      <c r="A62" s="3">
        <v>39644</v>
      </c>
      <c r="B62" t="s">
        <v>16</v>
      </c>
      <c r="C62" t="s">
        <v>25</v>
      </c>
      <c r="D62">
        <v>0</v>
      </c>
      <c r="E62">
        <v>0</v>
      </c>
      <c r="F62">
        <v>0</v>
      </c>
      <c r="G62">
        <v>1</v>
      </c>
      <c r="H62">
        <v>1</v>
      </c>
      <c r="I62">
        <v>0</v>
      </c>
      <c r="J62" s="4">
        <f t="shared" si="4"/>
        <v>0.33333333333333331</v>
      </c>
      <c r="K62" s="4">
        <f t="shared" si="5"/>
        <v>0.51639777949432231</v>
      </c>
      <c r="L62" s="4">
        <f t="shared" si="6"/>
        <v>0.21081851067789201</v>
      </c>
      <c r="M62" s="5">
        <v>531</v>
      </c>
      <c r="N62" s="4">
        <f t="shared" si="7"/>
        <v>0.98333333333333328</v>
      </c>
    </row>
    <row r="63" spans="1:16">
      <c r="A63" s="3">
        <v>39651</v>
      </c>
      <c r="B63" t="s">
        <v>16</v>
      </c>
      <c r="C63" t="s">
        <v>18</v>
      </c>
      <c r="D63">
        <v>1</v>
      </c>
      <c r="E63">
        <v>1</v>
      </c>
      <c r="F63">
        <v>3</v>
      </c>
      <c r="G63">
        <v>0</v>
      </c>
      <c r="H63">
        <v>3</v>
      </c>
      <c r="I63">
        <v>1</v>
      </c>
      <c r="J63" s="4">
        <f t="shared" si="4"/>
        <v>1.5</v>
      </c>
      <c r="K63" s="4">
        <f t="shared" si="5"/>
        <v>1.2247448713915889</v>
      </c>
      <c r="L63" s="4">
        <f t="shared" si="6"/>
        <v>0.5</v>
      </c>
      <c r="M63" s="5">
        <v>531</v>
      </c>
      <c r="N63" s="4">
        <f t="shared" si="7"/>
        <v>4.4249999999999998</v>
      </c>
      <c r="O63">
        <v>4360</v>
      </c>
      <c r="P63">
        <f>O63*N63</f>
        <v>19293</v>
      </c>
    </row>
    <row r="64" spans="1:16">
      <c r="A64" s="3">
        <v>39651</v>
      </c>
      <c r="B64" t="s">
        <v>16</v>
      </c>
      <c r="C64" t="s">
        <v>19</v>
      </c>
      <c r="D64">
        <v>81</v>
      </c>
      <c r="E64">
        <v>107</v>
      </c>
      <c r="F64">
        <v>121</v>
      </c>
      <c r="G64">
        <v>90</v>
      </c>
      <c r="H64">
        <v>105</v>
      </c>
      <c r="I64">
        <v>150</v>
      </c>
      <c r="J64" s="4">
        <f t="shared" si="4"/>
        <v>109</v>
      </c>
      <c r="K64" s="4">
        <f t="shared" si="5"/>
        <v>24.454038521274967</v>
      </c>
      <c r="L64" s="4">
        <f t="shared" si="6"/>
        <v>9.983319421247959</v>
      </c>
      <c r="M64" s="5">
        <v>531</v>
      </c>
      <c r="N64" s="4">
        <f t="shared" si="7"/>
        <v>321.55</v>
      </c>
      <c r="O64">
        <v>1440</v>
      </c>
      <c r="P64">
        <f>O64*N64</f>
        <v>463032</v>
      </c>
    </row>
    <row r="65" spans="1:16">
      <c r="A65" s="3">
        <v>39651</v>
      </c>
      <c r="B65" t="s">
        <v>16</v>
      </c>
      <c r="C65" t="s">
        <v>27</v>
      </c>
      <c r="D65">
        <v>6</v>
      </c>
      <c r="E65">
        <v>11</v>
      </c>
      <c r="F65">
        <v>15</v>
      </c>
      <c r="G65">
        <v>11</v>
      </c>
      <c r="H65">
        <v>10</v>
      </c>
      <c r="I65">
        <v>15</v>
      </c>
      <c r="J65" s="4">
        <f t="shared" si="4"/>
        <v>11.333333333333334</v>
      </c>
      <c r="K65" s="4">
        <f t="shared" si="5"/>
        <v>3.3862466931200794</v>
      </c>
      <c r="L65" s="4">
        <f t="shared" si="6"/>
        <v>1.3824294235551819</v>
      </c>
      <c r="M65" s="5">
        <v>531</v>
      </c>
      <c r="N65" s="4">
        <f t="shared" si="7"/>
        <v>33.433333333333337</v>
      </c>
      <c r="O65">
        <v>33020</v>
      </c>
      <c r="P65">
        <f>O65*N65</f>
        <v>1103968.6666666667</v>
      </c>
    </row>
    <row r="66" spans="1:16">
      <c r="A66" s="3">
        <v>39651</v>
      </c>
      <c r="B66" t="s">
        <v>16</v>
      </c>
      <c r="C66" t="s">
        <v>17</v>
      </c>
      <c r="D66">
        <v>0</v>
      </c>
      <c r="E66">
        <v>3</v>
      </c>
      <c r="F66">
        <v>2</v>
      </c>
      <c r="G66">
        <v>0</v>
      </c>
      <c r="H66">
        <v>0</v>
      </c>
      <c r="I66">
        <v>0</v>
      </c>
      <c r="J66" s="4">
        <f t="shared" ref="J66:J97" si="8">AVERAGE(D66:I66)</f>
        <v>0.83333333333333337</v>
      </c>
      <c r="K66" s="4">
        <f t="shared" ref="K66:K97" si="9">STDEV(D66:I66)</f>
        <v>1.3291601358251257</v>
      </c>
      <c r="L66" s="4">
        <f t="shared" ref="L66:L97" si="10">K66/(6)^(1/2)</f>
        <v>0.54262735320332356</v>
      </c>
      <c r="M66" s="5">
        <v>531</v>
      </c>
      <c r="N66" s="4">
        <f t="shared" ref="N66:N97" si="11">J66/(20*(9/M66))</f>
        <v>2.4583333333333335</v>
      </c>
    </row>
    <row r="67" spans="1:16">
      <c r="A67" s="3">
        <v>39651</v>
      </c>
      <c r="B67" t="s">
        <v>16</v>
      </c>
      <c r="C67" t="s">
        <v>30</v>
      </c>
      <c r="D67">
        <v>5</v>
      </c>
      <c r="E67">
        <v>4</v>
      </c>
      <c r="F67">
        <v>11</v>
      </c>
      <c r="G67">
        <v>7</v>
      </c>
      <c r="H67">
        <v>7</v>
      </c>
      <c r="I67">
        <v>13</v>
      </c>
      <c r="J67" s="4">
        <f t="shared" si="8"/>
        <v>7.833333333333333</v>
      </c>
      <c r="K67" s="4">
        <f t="shared" si="9"/>
        <v>3.4880749227427246</v>
      </c>
      <c r="L67" s="4">
        <f t="shared" si="10"/>
        <v>1.4240006242195884</v>
      </c>
      <c r="M67" s="5">
        <v>531</v>
      </c>
      <c r="N67" s="4">
        <f t="shared" si="11"/>
        <v>23.108333333333334</v>
      </c>
      <c r="O67">
        <v>1391</v>
      </c>
      <c r="P67">
        <f>O67*N67</f>
        <v>32143.691666666669</v>
      </c>
    </row>
    <row r="68" spans="1:16">
      <c r="A68" s="3">
        <v>39651</v>
      </c>
      <c r="B68" t="s">
        <v>16</v>
      </c>
      <c r="C68" t="s">
        <v>29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 s="4">
        <f t="shared" si="8"/>
        <v>0.33333333333333331</v>
      </c>
      <c r="K68" s="4">
        <f t="shared" si="9"/>
        <v>0.81649658092772603</v>
      </c>
      <c r="L68" s="4">
        <f t="shared" si="10"/>
        <v>0.33333333333333337</v>
      </c>
      <c r="M68" s="5">
        <v>531</v>
      </c>
      <c r="N68" s="4">
        <f t="shared" si="11"/>
        <v>0.98333333333333328</v>
      </c>
      <c r="O68">
        <v>1039</v>
      </c>
      <c r="P68">
        <f>O68*N68</f>
        <v>1021.6833333333333</v>
      </c>
    </row>
    <row r="69" spans="1:16">
      <c r="A69" s="3">
        <v>39651</v>
      </c>
      <c r="B69" t="s">
        <v>16</v>
      </c>
      <c r="C69" t="s">
        <v>25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 s="4">
        <f t="shared" si="8"/>
        <v>0.33333333333333331</v>
      </c>
      <c r="K69" s="4">
        <f t="shared" si="9"/>
        <v>0.81649658092772603</v>
      </c>
      <c r="L69" s="4">
        <f t="shared" si="10"/>
        <v>0.33333333333333337</v>
      </c>
      <c r="M69" s="5">
        <v>531</v>
      </c>
      <c r="N69" s="4">
        <f t="shared" si="11"/>
        <v>0.98333333333333328</v>
      </c>
    </row>
    <row r="70" spans="1:16">
      <c r="A70" s="3">
        <v>39658</v>
      </c>
      <c r="B70" t="s">
        <v>16</v>
      </c>
      <c r="C70" t="s">
        <v>19</v>
      </c>
      <c r="D70">
        <v>67</v>
      </c>
      <c r="E70">
        <v>56</v>
      </c>
      <c r="F70">
        <v>138</v>
      </c>
      <c r="G70">
        <v>143</v>
      </c>
      <c r="H70">
        <v>160</v>
      </c>
      <c r="I70">
        <v>88</v>
      </c>
      <c r="J70" s="4">
        <f t="shared" si="8"/>
        <v>108.66666666666667</v>
      </c>
      <c r="K70" s="4">
        <f t="shared" si="9"/>
        <v>43.843661647570741</v>
      </c>
      <c r="L70" s="4">
        <f t="shared" si="10"/>
        <v>17.899099915296791</v>
      </c>
      <c r="M70" s="5">
        <v>531</v>
      </c>
      <c r="N70" s="4">
        <f t="shared" si="11"/>
        <v>320.56666666666672</v>
      </c>
      <c r="O70">
        <v>1155</v>
      </c>
      <c r="P70">
        <f>O70*N70</f>
        <v>370254.50000000006</v>
      </c>
    </row>
    <row r="71" spans="1:16">
      <c r="A71" s="3">
        <v>39658</v>
      </c>
      <c r="B71" t="s">
        <v>16</v>
      </c>
      <c r="C71" t="s">
        <v>27</v>
      </c>
      <c r="D71">
        <v>13</v>
      </c>
      <c r="E71">
        <v>5</v>
      </c>
      <c r="F71">
        <v>15</v>
      </c>
      <c r="G71">
        <v>17</v>
      </c>
      <c r="H71">
        <v>17</v>
      </c>
      <c r="I71">
        <v>8</v>
      </c>
      <c r="J71" s="4">
        <f t="shared" si="8"/>
        <v>12.5</v>
      </c>
      <c r="K71" s="4">
        <f t="shared" si="9"/>
        <v>4.9699094559156709</v>
      </c>
      <c r="L71" s="4">
        <f t="shared" si="10"/>
        <v>2.0289570391377603</v>
      </c>
      <c r="M71" s="5">
        <v>531</v>
      </c>
      <c r="N71" s="4">
        <f t="shared" si="11"/>
        <v>36.875</v>
      </c>
      <c r="O71">
        <v>33020</v>
      </c>
      <c r="P71">
        <f>O71*N71</f>
        <v>1217612.5</v>
      </c>
    </row>
    <row r="72" spans="1:16">
      <c r="A72" s="3">
        <v>39658</v>
      </c>
      <c r="B72" t="s">
        <v>16</v>
      </c>
      <c r="C72" t="s">
        <v>17</v>
      </c>
      <c r="D72">
        <v>3</v>
      </c>
      <c r="E72">
        <v>0</v>
      </c>
      <c r="F72">
        <v>2</v>
      </c>
      <c r="G72">
        <v>2</v>
      </c>
      <c r="H72">
        <v>3</v>
      </c>
      <c r="I72">
        <v>3</v>
      </c>
      <c r="J72" s="4">
        <f t="shared" si="8"/>
        <v>2.1666666666666665</v>
      </c>
      <c r="K72" s="4">
        <f t="shared" si="9"/>
        <v>1.169045194450012</v>
      </c>
      <c r="L72" s="4">
        <f t="shared" si="10"/>
        <v>0.47726070210921173</v>
      </c>
      <c r="M72" s="5">
        <v>531</v>
      </c>
      <c r="N72" s="4">
        <f t="shared" si="11"/>
        <v>6.3916666666666666</v>
      </c>
    </row>
    <row r="73" spans="1:16">
      <c r="A73" s="3">
        <v>39658</v>
      </c>
      <c r="B73" t="s">
        <v>16</v>
      </c>
      <c r="C73" t="s">
        <v>30</v>
      </c>
      <c r="D73">
        <v>5</v>
      </c>
      <c r="E73">
        <v>2</v>
      </c>
      <c r="F73">
        <v>3</v>
      </c>
      <c r="G73">
        <v>4</v>
      </c>
      <c r="H73">
        <v>7</v>
      </c>
      <c r="I73">
        <v>7</v>
      </c>
      <c r="J73" s="4">
        <f t="shared" si="8"/>
        <v>4.666666666666667</v>
      </c>
      <c r="K73" s="4">
        <f t="shared" si="9"/>
        <v>2.0655911179772892</v>
      </c>
      <c r="L73" s="4">
        <f t="shared" si="10"/>
        <v>0.84327404271156803</v>
      </c>
      <c r="M73" s="5">
        <v>531</v>
      </c>
      <c r="N73" s="4">
        <f t="shared" si="11"/>
        <v>13.766666666666667</v>
      </c>
      <c r="O73">
        <v>1391</v>
      </c>
      <c r="P73">
        <f>O73*N73</f>
        <v>19149.433333333334</v>
      </c>
    </row>
    <row r="74" spans="1:16">
      <c r="A74" s="3">
        <v>39665</v>
      </c>
      <c r="B74" t="s">
        <v>16</v>
      </c>
      <c r="C74" t="s">
        <v>19</v>
      </c>
      <c r="D74">
        <v>152</v>
      </c>
      <c r="E74">
        <v>155</v>
      </c>
      <c r="F74">
        <v>63</v>
      </c>
      <c r="G74">
        <v>152</v>
      </c>
      <c r="H74">
        <v>94</v>
      </c>
      <c r="I74">
        <v>164</v>
      </c>
      <c r="J74" s="4">
        <f t="shared" si="8"/>
        <v>130</v>
      </c>
      <c r="K74" s="4">
        <f t="shared" si="9"/>
        <v>41.313436071089512</v>
      </c>
      <c r="L74" s="4">
        <f t="shared" si="10"/>
        <v>16.866139649210389</v>
      </c>
      <c r="M74" s="5">
        <v>531</v>
      </c>
      <c r="N74" s="4">
        <f t="shared" si="11"/>
        <v>383.5</v>
      </c>
      <c r="O74">
        <v>1442</v>
      </c>
      <c r="P74">
        <f>O74*N74</f>
        <v>553007</v>
      </c>
    </row>
    <row r="75" spans="1:16">
      <c r="A75" s="3">
        <v>39665</v>
      </c>
      <c r="B75" t="s">
        <v>16</v>
      </c>
      <c r="C75" t="s">
        <v>22</v>
      </c>
      <c r="D75">
        <v>3</v>
      </c>
      <c r="E75">
        <v>0</v>
      </c>
      <c r="F75">
        <v>1</v>
      </c>
      <c r="G75">
        <v>10</v>
      </c>
      <c r="H75">
        <v>0</v>
      </c>
      <c r="I75">
        <v>0</v>
      </c>
      <c r="J75" s="4">
        <f t="shared" si="8"/>
        <v>2.3333333333333335</v>
      </c>
      <c r="K75" s="4">
        <f t="shared" si="9"/>
        <v>3.9327683210007005</v>
      </c>
      <c r="L75" s="4">
        <f t="shared" si="10"/>
        <v>1.605545943838973</v>
      </c>
      <c r="M75" s="5">
        <v>531</v>
      </c>
      <c r="N75" s="4">
        <f t="shared" si="11"/>
        <v>6.8833333333333337</v>
      </c>
      <c r="O75">
        <v>84</v>
      </c>
      <c r="P75">
        <f>O75*N75</f>
        <v>578.20000000000005</v>
      </c>
    </row>
    <row r="76" spans="1:16">
      <c r="A76" s="3">
        <v>39665</v>
      </c>
      <c r="B76" t="s">
        <v>16</v>
      </c>
      <c r="C76" t="s">
        <v>27</v>
      </c>
      <c r="D76">
        <v>47</v>
      </c>
      <c r="E76">
        <v>36</v>
      </c>
      <c r="F76">
        <v>7</v>
      </c>
      <c r="G76">
        <v>45</v>
      </c>
      <c r="H76">
        <v>36</v>
      </c>
      <c r="I76">
        <v>39</v>
      </c>
      <c r="J76" s="4">
        <f t="shared" si="8"/>
        <v>35</v>
      </c>
      <c r="K76" s="4">
        <f t="shared" si="9"/>
        <v>14.463747785411636</v>
      </c>
      <c r="L76" s="4">
        <f t="shared" si="10"/>
        <v>5.9048003070947859</v>
      </c>
      <c r="M76" s="5">
        <v>531</v>
      </c>
      <c r="N76" s="4">
        <f t="shared" si="11"/>
        <v>103.25</v>
      </c>
      <c r="O76">
        <v>36794</v>
      </c>
      <c r="P76">
        <f>O76*N76</f>
        <v>3798980.5</v>
      </c>
    </row>
    <row r="77" spans="1:16">
      <c r="A77" s="3">
        <v>39665</v>
      </c>
      <c r="B77" t="s">
        <v>16</v>
      </c>
      <c r="C77" t="s">
        <v>17</v>
      </c>
      <c r="D77">
        <v>0</v>
      </c>
      <c r="E77">
        <v>3</v>
      </c>
      <c r="F77">
        <v>7</v>
      </c>
      <c r="G77">
        <v>0</v>
      </c>
      <c r="H77">
        <v>7</v>
      </c>
      <c r="I77">
        <v>2</v>
      </c>
      <c r="J77" s="4">
        <f t="shared" si="8"/>
        <v>3.1666666666666665</v>
      </c>
      <c r="K77" s="4">
        <f t="shared" si="9"/>
        <v>3.1885210782848321</v>
      </c>
      <c r="L77" s="4">
        <f t="shared" si="10"/>
        <v>1.3017082793177759</v>
      </c>
      <c r="M77" s="5">
        <v>531</v>
      </c>
      <c r="N77" s="4">
        <f t="shared" si="11"/>
        <v>9.3416666666666668</v>
      </c>
    </row>
    <row r="78" spans="1:16">
      <c r="A78" s="3">
        <v>39665</v>
      </c>
      <c r="B78" t="s">
        <v>16</v>
      </c>
      <c r="C78" t="s">
        <v>30</v>
      </c>
      <c r="D78">
        <v>18</v>
      </c>
      <c r="E78">
        <v>19</v>
      </c>
      <c r="F78">
        <v>10</v>
      </c>
      <c r="G78">
        <v>12</v>
      </c>
      <c r="H78">
        <v>13</v>
      </c>
      <c r="I78">
        <v>11</v>
      </c>
      <c r="J78" s="4">
        <f t="shared" si="8"/>
        <v>13.833333333333334</v>
      </c>
      <c r="K78" s="4">
        <f t="shared" si="9"/>
        <v>3.763863263545403</v>
      </c>
      <c r="L78" s="4">
        <f t="shared" si="10"/>
        <v>1.5365907428821473</v>
      </c>
      <c r="M78" s="5">
        <v>531</v>
      </c>
      <c r="N78" s="4">
        <f t="shared" si="11"/>
        <v>40.808333333333337</v>
      </c>
      <c r="O78">
        <v>4045</v>
      </c>
      <c r="P78">
        <f>O78*N78</f>
        <v>165069.70833333334</v>
      </c>
    </row>
    <row r="79" spans="1:16">
      <c r="A79" s="3">
        <v>39665</v>
      </c>
      <c r="B79" t="s">
        <v>16</v>
      </c>
      <c r="C79" t="s">
        <v>28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 s="4">
        <f t="shared" si="8"/>
        <v>0.16666666666666666</v>
      </c>
      <c r="K79" s="4">
        <f t="shared" si="9"/>
        <v>0.40824829046386302</v>
      </c>
      <c r="L79" s="4">
        <f t="shared" si="10"/>
        <v>0.16666666666666669</v>
      </c>
      <c r="M79" s="5">
        <v>531</v>
      </c>
      <c r="N79" s="4">
        <f t="shared" si="11"/>
        <v>0.49166666666666664</v>
      </c>
    </row>
    <row r="80" spans="1:16">
      <c r="A80" s="3">
        <v>39672</v>
      </c>
      <c r="B80" t="s">
        <v>16</v>
      </c>
      <c r="C80" t="s">
        <v>19</v>
      </c>
      <c r="D80">
        <v>29</v>
      </c>
      <c r="E80">
        <v>44</v>
      </c>
      <c r="F80">
        <v>77</v>
      </c>
      <c r="G80">
        <v>45</v>
      </c>
      <c r="H80">
        <v>75</v>
      </c>
      <c r="I80">
        <v>50</v>
      </c>
      <c r="J80" s="4">
        <f t="shared" si="8"/>
        <v>53.333333333333336</v>
      </c>
      <c r="K80" s="4">
        <f t="shared" si="9"/>
        <v>18.917364157478875</v>
      </c>
      <c r="L80" s="4">
        <f t="shared" si="10"/>
        <v>7.7229815773731074</v>
      </c>
      <c r="M80" s="5">
        <v>531</v>
      </c>
      <c r="N80" s="4">
        <f t="shared" si="11"/>
        <v>157.33333333333334</v>
      </c>
      <c r="O80">
        <v>1442</v>
      </c>
      <c r="P80">
        <f>O80*N80</f>
        <v>226874.66666666669</v>
      </c>
    </row>
    <row r="81" spans="1:16">
      <c r="A81" s="3">
        <v>39672</v>
      </c>
      <c r="B81" t="s">
        <v>16</v>
      </c>
      <c r="C81" t="s">
        <v>22</v>
      </c>
      <c r="D81">
        <v>13</v>
      </c>
      <c r="E81">
        <v>0</v>
      </c>
      <c r="F81">
        <v>0</v>
      </c>
      <c r="G81">
        <v>2</v>
      </c>
      <c r="H81">
        <v>12</v>
      </c>
      <c r="I81">
        <v>0</v>
      </c>
      <c r="J81" s="4">
        <f t="shared" si="8"/>
        <v>4.5</v>
      </c>
      <c r="K81" s="4">
        <f t="shared" si="9"/>
        <v>6.2529992803453931</v>
      </c>
      <c r="L81" s="4">
        <f t="shared" si="10"/>
        <v>2.5527762664727729</v>
      </c>
      <c r="M81" s="5">
        <v>531</v>
      </c>
      <c r="N81" s="4">
        <f t="shared" si="11"/>
        <v>13.275</v>
      </c>
      <c r="O81">
        <v>84</v>
      </c>
      <c r="P81">
        <f>O81*N81</f>
        <v>1115.1000000000001</v>
      </c>
    </row>
    <row r="82" spans="1:16">
      <c r="A82" s="3">
        <v>39672</v>
      </c>
      <c r="B82" t="s">
        <v>16</v>
      </c>
      <c r="C82" t="s">
        <v>27</v>
      </c>
      <c r="D82">
        <v>52</v>
      </c>
      <c r="E82">
        <v>62</v>
      </c>
      <c r="F82">
        <v>98</v>
      </c>
      <c r="G82">
        <v>42</v>
      </c>
      <c r="H82">
        <v>77</v>
      </c>
      <c r="I82">
        <v>28</v>
      </c>
      <c r="J82" s="4">
        <f t="shared" si="8"/>
        <v>59.833333333333336</v>
      </c>
      <c r="K82" s="4">
        <f t="shared" si="9"/>
        <v>25.095152254303347</v>
      </c>
      <c r="L82" s="4">
        <f t="shared" si="10"/>
        <v>10.2450530067497</v>
      </c>
      <c r="M82" s="5">
        <v>531</v>
      </c>
      <c r="N82" s="4">
        <f t="shared" si="11"/>
        <v>176.50833333333335</v>
      </c>
      <c r="O82">
        <v>36794</v>
      </c>
      <c r="P82">
        <f>O82*N82</f>
        <v>6494447.6166666672</v>
      </c>
    </row>
    <row r="83" spans="1:16">
      <c r="A83" s="3">
        <v>39672</v>
      </c>
      <c r="B83" t="s">
        <v>16</v>
      </c>
      <c r="C83" t="s">
        <v>17</v>
      </c>
      <c r="D83">
        <v>4</v>
      </c>
      <c r="E83">
        <v>2</v>
      </c>
      <c r="F83">
        <v>0</v>
      </c>
      <c r="G83">
        <v>2</v>
      </c>
      <c r="H83">
        <v>0</v>
      </c>
      <c r="I83">
        <v>0</v>
      </c>
      <c r="J83" s="4">
        <f t="shared" si="8"/>
        <v>1.3333333333333333</v>
      </c>
      <c r="K83" s="4">
        <f t="shared" si="9"/>
        <v>1.6329931618554521</v>
      </c>
      <c r="L83" s="4">
        <f t="shared" si="10"/>
        <v>0.66666666666666674</v>
      </c>
      <c r="M83" s="5">
        <v>531</v>
      </c>
      <c r="N83" s="4">
        <f t="shared" si="11"/>
        <v>3.9333333333333331</v>
      </c>
    </row>
    <row r="84" spans="1:16">
      <c r="A84" s="3">
        <v>39672</v>
      </c>
      <c r="B84" t="s">
        <v>16</v>
      </c>
      <c r="C84" t="s">
        <v>30</v>
      </c>
      <c r="D84">
        <v>3</v>
      </c>
      <c r="E84">
        <v>11</v>
      </c>
      <c r="F84">
        <v>2</v>
      </c>
      <c r="G84">
        <v>5</v>
      </c>
      <c r="H84">
        <v>4</v>
      </c>
      <c r="I84">
        <v>6</v>
      </c>
      <c r="J84" s="4">
        <f t="shared" si="8"/>
        <v>5.166666666666667</v>
      </c>
      <c r="K84" s="4">
        <f t="shared" si="9"/>
        <v>3.1885210782848321</v>
      </c>
      <c r="L84" s="4">
        <f t="shared" si="10"/>
        <v>1.3017082793177759</v>
      </c>
      <c r="M84" s="5">
        <v>531</v>
      </c>
      <c r="N84" s="4">
        <f t="shared" si="11"/>
        <v>15.241666666666669</v>
      </c>
      <c r="O84">
        <v>4045</v>
      </c>
      <c r="P84">
        <f>O84*N84</f>
        <v>61652.541666666679</v>
      </c>
    </row>
    <row r="85" spans="1:16">
      <c r="A85" s="3">
        <v>39672</v>
      </c>
      <c r="B85" t="s">
        <v>16</v>
      </c>
      <c r="C85" t="s">
        <v>25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 s="4">
        <f t="shared" si="8"/>
        <v>0.33333333333333331</v>
      </c>
      <c r="K85" s="4">
        <f t="shared" si="9"/>
        <v>0.51639777949432231</v>
      </c>
      <c r="L85" s="4">
        <f t="shared" si="10"/>
        <v>0.21081851067789201</v>
      </c>
      <c r="M85" s="5">
        <v>531</v>
      </c>
      <c r="N85" s="4">
        <f t="shared" si="11"/>
        <v>0.98333333333333328</v>
      </c>
    </row>
    <row r="86" spans="1:16">
      <c r="A86" s="3">
        <v>39679</v>
      </c>
      <c r="B86" t="s">
        <v>16</v>
      </c>
      <c r="C86" t="s">
        <v>19</v>
      </c>
      <c r="D86">
        <v>19</v>
      </c>
      <c r="E86">
        <v>31</v>
      </c>
      <c r="F86">
        <v>26</v>
      </c>
      <c r="G86">
        <v>35</v>
      </c>
      <c r="H86">
        <v>36</v>
      </c>
      <c r="I86">
        <v>29</v>
      </c>
      <c r="J86" s="4">
        <f t="shared" si="8"/>
        <v>29.333333333333332</v>
      </c>
      <c r="K86" s="4">
        <f t="shared" si="9"/>
        <v>6.2822501276745264</v>
      </c>
      <c r="L86" s="4">
        <f t="shared" si="10"/>
        <v>2.564717874889511</v>
      </c>
      <c r="M86" s="5">
        <v>531</v>
      </c>
      <c r="N86" s="4">
        <f t="shared" si="11"/>
        <v>86.533333333333331</v>
      </c>
      <c r="O86">
        <v>1442</v>
      </c>
      <c r="P86">
        <f>O86*N86</f>
        <v>124781.06666666667</v>
      </c>
    </row>
    <row r="87" spans="1:16">
      <c r="A87" s="3">
        <v>39679</v>
      </c>
      <c r="B87" t="s">
        <v>16</v>
      </c>
      <c r="C87" t="s">
        <v>22</v>
      </c>
      <c r="D87">
        <v>1</v>
      </c>
      <c r="E87">
        <v>1</v>
      </c>
      <c r="F87">
        <v>1</v>
      </c>
      <c r="G87">
        <v>0</v>
      </c>
      <c r="H87">
        <v>3</v>
      </c>
      <c r="I87">
        <v>0</v>
      </c>
      <c r="J87" s="4">
        <f t="shared" si="8"/>
        <v>1</v>
      </c>
      <c r="K87" s="4">
        <f t="shared" si="9"/>
        <v>1.0954451150103321</v>
      </c>
      <c r="L87" s="4">
        <f t="shared" si="10"/>
        <v>0.44721359549995793</v>
      </c>
      <c r="M87" s="5">
        <v>531</v>
      </c>
      <c r="N87" s="4">
        <f t="shared" si="11"/>
        <v>2.95</v>
      </c>
      <c r="O87">
        <v>84</v>
      </c>
      <c r="P87">
        <f>O87*N87</f>
        <v>247.8</v>
      </c>
    </row>
    <row r="88" spans="1:16">
      <c r="A88" s="3">
        <v>39679</v>
      </c>
      <c r="B88" t="s">
        <v>16</v>
      </c>
      <c r="C88" t="s">
        <v>27</v>
      </c>
      <c r="D88">
        <v>9</v>
      </c>
      <c r="E88">
        <v>16</v>
      </c>
      <c r="F88">
        <v>9</v>
      </c>
      <c r="G88">
        <v>15</v>
      </c>
      <c r="H88">
        <v>22</v>
      </c>
      <c r="I88">
        <v>23</v>
      </c>
      <c r="J88" s="4">
        <f t="shared" si="8"/>
        <v>15.666666666666666</v>
      </c>
      <c r="K88" s="4">
        <f t="shared" si="9"/>
        <v>6.0553007081949817</v>
      </c>
      <c r="L88" s="4">
        <f t="shared" si="10"/>
        <v>2.4720661623652207</v>
      </c>
      <c r="M88" s="5">
        <v>531</v>
      </c>
      <c r="N88" s="4">
        <f t="shared" si="11"/>
        <v>46.216666666666669</v>
      </c>
      <c r="O88">
        <v>36794</v>
      </c>
      <c r="P88">
        <f>O88*N88</f>
        <v>1700496.0333333334</v>
      </c>
    </row>
    <row r="89" spans="1:16">
      <c r="A89" s="3">
        <v>39679</v>
      </c>
      <c r="B89" t="s">
        <v>16</v>
      </c>
      <c r="C89" t="s">
        <v>17</v>
      </c>
      <c r="D89">
        <v>0</v>
      </c>
      <c r="E89">
        <v>3</v>
      </c>
      <c r="F89">
        <v>0</v>
      </c>
      <c r="G89">
        <v>0</v>
      </c>
      <c r="H89">
        <v>0</v>
      </c>
      <c r="I89">
        <v>1</v>
      </c>
      <c r="J89" s="4">
        <f t="shared" si="8"/>
        <v>0.66666666666666663</v>
      </c>
      <c r="K89" s="4">
        <f t="shared" si="9"/>
        <v>1.2110601416389968</v>
      </c>
      <c r="L89" s="4">
        <f t="shared" si="10"/>
        <v>0.49441323247304431</v>
      </c>
      <c r="M89" s="5">
        <v>531</v>
      </c>
      <c r="N89" s="4">
        <f t="shared" si="11"/>
        <v>1.9666666666666666</v>
      </c>
    </row>
    <row r="90" spans="1:16">
      <c r="A90" s="3">
        <v>39679</v>
      </c>
      <c r="B90" t="s">
        <v>16</v>
      </c>
      <c r="C90" t="s">
        <v>30</v>
      </c>
      <c r="D90">
        <v>3</v>
      </c>
      <c r="E90">
        <v>4</v>
      </c>
      <c r="F90">
        <v>3</v>
      </c>
      <c r="G90">
        <v>3</v>
      </c>
      <c r="H90">
        <v>3</v>
      </c>
      <c r="I90">
        <v>1</v>
      </c>
      <c r="J90" s="4">
        <f t="shared" si="8"/>
        <v>2.8333333333333335</v>
      </c>
      <c r="K90" s="4">
        <f t="shared" si="9"/>
        <v>0.98319208025017524</v>
      </c>
      <c r="L90" s="4">
        <f t="shared" si="10"/>
        <v>0.4013864859597433</v>
      </c>
      <c r="M90" s="5">
        <v>531</v>
      </c>
      <c r="N90" s="4">
        <f t="shared" si="11"/>
        <v>8.3583333333333343</v>
      </c>
      <c r="O90">
        <v>4045</v>
      </c>
      <c r="P90">
        <f>O90*N90</f>
        <v>33809.458333333336</v>
      </c>
    </row>
    <row r="91" spans="1:16">
      <c r="A91" s="3">
        <v>39679</v>
      </c>
      <c r="B91" t="s">
        <v>16</v>
      </c>
      <c r="C91" t="s">
        <v>25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 s="4">
        <f t="shared" si="8"/>
        <v>0.16666666666666666</v>
      </c>
      <c r="K91" s="4">
        <f t="shared" si="9"/>
        <v>0.40824829046386302</v>
      </c>
      <c r="L91" s="4">
        <f t="shared" si="10"/>
        <v>0.16666666666666669</v>
      </c>
      <c r="M91" s="5">
        <v>531</v>
      </c>
      <c r="N91" s="4">
        <f t="shared" si="11"/>
        <v>0.49166666666666664</v>
      </c>
    </row>
    <row r="92" spans="1:16">
      <c r="A92" s="3">
        <v>39679</v>
      </c>
      <c r="B92" t="s">
        <v>16</v>
      </c>
      <c r="C92" t="s">
        <v>31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 s="4">
        <f t="shared" si="8"/>
        <v>0.16666666666666666</v>
      </c>
      <c r="K92" s="4">
        <f t="shared" si="9"/>
        <v>0.40824829046386302</v>
      </c>
      <c r="L92" s="4">
        <f t="shared" si="10"/>
        <v>0.16666666666666669</v>
      </c>
      <c r="M92" s="5">
        <v>531</v>
      </c>
      <c r="N92" s="4">
        <f t="shared" si="11"/>
        <v>0.49166666666666664</v>
      </c>
      <c r="O92">
        <v>119060</v>
      </c>
      <c r="P92">
        <f>O92*N92</f>
        <v>58537.833333333328</v>
      </c>
    </row>
    <row r="93" spans="1:16">
      <c r="A93" s="3">
        <v>39685</v>
      </c>
      <c r="B93" t="s">
        <v>16</v>
      </c>
      <c r="C93" t="s">
        <v>19</v>
      </c>
      <c r="D93">
        <v>97</v>
      </c>
      <c r="E93">
        <v>182</v>
      </c>
      <c r="F93">
        <v>144</v>
      </c>
      <c r="G93">
        <v>91</v>
      </c>
      <c r="H93">
        <v>173</v>
      </c>
      <c r="I93">
        <v>114</v>
      </c>
      <c r="J93" s="4">
        <f t="shared" si="8"/>
        <v>133.5</v>
      </c>
      <c r="K93" s="4">
        <f t="shared" si="9"/>
        <v>38.836838182323753</v>
      </c>
      <c r="L93" s="4">
        <f t="shared" si="10"/>
        <v>15.855072794955355</v>
      </c>
      <c r="M93" s="5">
        <v>531</v>
      </c>
      <c r="N93" s="4">
        <f t="shared" si="11"/>
        <v>393.82500000000005</v>
      </c>
    </row>
    <row r="94" spans="1:16">
      <c r="A94" s="3">
        <v>39685</v>
      </c>
      <c r="B94" t="s">
        <v>16</v>
      </c>
      <c r="C94" t="s">
        <v>22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 s="4">
        <f t="shared" si="8"/>
        <v>0.33333333333333331</v>
      </c>
      <c r="K94" s="4">
        <f t="shared" si="9"/>
        <v>0.51639777949432231</v>
      </c>
      <c r="L94" s="4">
        <f t="shared" si="10"/>
        <v>0.21081851067789201</v>
      </c>
      <c r="M94" s="5">
        <v>531</v>
      </c>
      <c r="N94" s="4">
        <f t="shared" si="11"/>
        <v>0.98333333333333328</v>
      </c>
      <c r="O94">
        <v>84</v>
      </c>
      <c r="P94">
        <f>O94*N94</f>
        <v>82.6</v>
      </c>
    </row>
    <row r="95" spans="1:16">
      <c r="A95" s="3">
        <v>39685</v>
      </c>
      <c r="B95" t="s">
        <v>16</v>
      </c>
      <c r="C95" t="s">
        <v>27</v>
      </c>
      <c r="D95">
        <v>43</v>
      </c>
      <c r="E95">
        <v>78</v>
      </c>
      <c r="F95">
        <v>36</v>
      </c>
      <c r="G95">
        <v>43</v>
      </c>
      <c r="H95">
        <v>70</v>
      </c>
      <c r="I95">
        <v>51</v>
      </c>
      <c r="J95" s="4">
        <f t="shared" si="8"/>
        <v>53.5</v>
      </c>
      <c r="K95" s="4">
        <f t="shared" si="9"/>
        <v>16.766037098849569</v>
      </c>
      <c r="L95" s="4">
        <f t="shared" si="10"/>
        <v>6.8447059834590425</v>
      </c>
      <c r="M95" s="5">
        <v>531</v>
      </c>
      <c r="N95" s="4">
        <f t="shared" si="11"/>
        <v>157.82500000000002</v>
      </c>
    </row>
    <row r="96" spans="1:16">
      <c r="A96" s="3">
        <v>39685</v>
      </c>
      <c r="B96" t="s">
        <v>16</v>
      </c>
      <c r="C96" t="s">
        <v>17</v>
      </c>
      <c r="D96">
        <v>1</v>
      </c>
      <c r="E96">
        <v>2</v>
      </c>
      <c r="F96">
        <v>2</v>
      </c>
      <c r="G96">
        <v>2</v>
      </c>
      <c r="H96">
        <v>0</v>
      </c>
      <c r="I96">
        <v>2</v>
      </c>
      <c r="J96" s="4">
        <f t="shared" si="8"/>
        <v>1.5</v>
      </c>
      <c r="K96" s="4">
        <f t="shared" si="9"/>
        <v>0.83666002653407556</v>
      </c>
      <c r="L96" s="4">
        <f t="shared" si="10"/>
        <v>0.34156502553198664</v>
      </c>
      <c r="M96" s="5">
        <v>531</v>
      </c>
      <c r="N96" s="4">
        <f t="shared" si="11"/>
        <v>4.4249999999999998</v>
      </c>
    </row>
    <row r="97" spans="1:16">
      <c r="A97" s="3">
        <v>39685</v>
      </c>
      <c r="B97" t="s">
        <v>16</v>
      </c>
      <c r="C97" t="s">
        <v>30</v>
      </c>
      <c r="D97">
        <v>3</v>
      </c>
      <c r="E97">
        <v>0</v>
      </c>
      <c r="F97">
        <v>0</v>
      </c>
      <c r="G97">
        <v>3</v>
      </c>
      <c r="H97">
        <v>2</v>
      </c>
      <c r="I97">
        <v>2</v>
      </c>
      <c r="J97" s="4">
        <f t="shared" si="8"/>
        <v>1.6666666666666667</v>
      </c>
      <c r="K97" s="4">
        <f t="shared" si="9"/>
        <v>1.3662601021279464</v>
      </c>
      <c r="L97" s="4">
        <f t="shared" si="10"/>
        <v>0.55777335102271708</v>
      </c>
      <c r="M97" s="5">
        <v>531</v>
      </c>
      <c r="N97" s="4">
        <f t="shared" si="11"/>
        <v>4.916666666666667</v>
      </c>
    </row>
    <row r="98" spans="1:16">
      <c r="A98" s="3">
        <v>39685</v>
      </c>
      <c r="B98" t="s">
        <v>16</v>
      </c>
      <c r="C98" t="s">
        <v>25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 s="4">
        <f t="shared" ref="J98:J118" si="12">AVERAGE(D98:I98)</f>
        <v>0.16666666666666666</v>
      </c>
      <c r="K98" s="4">
        <f t="shared" ref="K98:K118" si="13">STDEV(D98:I98)</f>
        <v>0.40824829046386302</v>
      </c>
      <c r="L98" s="4">
        <f t="shared" ref="L98:L118" si="14">K98/(6)^(1/2)</f>
        <v>0.16666666666666669</v>
      </c>
      <c r="M98" s="5">
        <v>531</v>
      </c>
      <c r="N98" s="4">
        <f t="shared" ref="N98:N118" si="15">J98/(20*(9/M98))</f>
        <v>0.49166666666666664</v>
      </c>
    </row>
    <row r="99" spans="1:16">
      <c r="A99" s="3">
        <v>39691</v>
      </c>
      <c r="B99" t="s">
        <v>16</v>
      </c>
      <c r="C99" t="s">
        <v>18</v>
      </c>
      <c r="D99">
        <v>4</v>
      </c>
      <c r="E99">
        <v>1</v>
      </c>
      <c r="F99">
        <v>0</v>
      </c>
      <c r="G99">
        <v>2</v>
      </c>
      <c r="H99">
        <v>0</v>
      </c>
      <c r="I99">
        <v>0</v>
      </c>
      <c r="J99" s="4">
        <f t="shared" si="12"/>
        <v>1.1666666666666667</v>
      </c>
      <c r="K99" s="4">
        <f t="shared" si="13"/>
        <v>1.6020819787597222</v>
      </c>
      <c r="L99" s="4">
        <f t="shared" si="14"/>
        <v>0.6540472290116196</v>
      </c>
      <c r="M99" s="5">
        <v>531</v>
      </c>
      <c r="N99" s="4">
        <f t="shared" si="15"/>
        <v>3.4416666666666669</v>
      </c>
      <c r="O99">
        <v>4360</v>
      </c>
      <c r="P99">
        <f>O99*N99</f>
        <v>15005.666666666668</v>
      </c>
    </row>
    <row r="100" spans="1:16">
      <c r="A100" s="3">
        <v>39691</v>
      </c>
      <c r="B100" t="s">
        <v>16</v>
      </c>
      <c r="C100" t="s">
        <v>19</v>
      </c>
      <c r="D100">
        <v>86</v>
      </c>
      <c r="E100">
        <v>91</v>
      </c>
      <c r="F100">
        <v>110</v>
      </c>
      <c r="G100">
        <v>178</v>
      </c>
      <c r="H100">
        <v>142</v>
      </c>
      <c r="I100">
        <v>57</v>
      </c>
      <c r="J100" s="4">
        <f t="shared" si="12"/>
        <v>110.66666666666667</v>
      </c>
      <c r="K100" s="4">
        <f t="shared" si="13"/>
        <v>43.338973991854786</v>
      </c>
      <c r="L100" s="4">
        <f t="shared" si="14"/>
        <v>17.69306204263254</v>
      </c>
      <c r="M100" s="5">
        <v>531</v>
      </c>
      <c r="N100" s="4">
        <f t="shared" si="15"/>
        <v>326.4666666666667</v>
      </c>
    </row>
    <row r="101" spans="1:16">
      <c r="A101" s="3">
        <v>39691</v>
      </c>
      <c r="B101" t="s">
        <v>16</v>
      </c>
      <c r="C101" t="s">
        <v>27</v>
      </c>
      <c r="D101">
        <v>76</v>
      </c>
      <c r="E101">
        <v>64</v>
      </c>
      <c r="F101">
        <v>67</v>
      </c>
      <c r="G101">
        <v>135</v>
      </c>
      <c r="H101">
        <v>86</v>
      </c>
      <c r="I101">
        <v>66</v>
      </c>
      <c r="J101" s="4">
        <f t="shared" si="12"/>
        <v>82.333333333333329</v>
      </c>
      <c r="K101" s="4">
        <f t="shared" si="13"/>
        <v>27.075203908127214</v>
      </c>
      <c r="L101" s="4">
        <f t="shared" si="14"/>
        <v>11.05340570945344</v>
      </c>
      <c r="M101" s="5">
        <v>531</v>
      </c>
      <c r="N101" s="4">
        <f t="shared" si="15"/>
        <v>242.88333333333333</v>
      </c>
    </row>
    <row r="102" spans="1:16">
      <c r="A102" s="3">
        <v>39691</v>
      </c>
      <c r="B102" t="s">
        <v>16</v>
      </c>
      <c r="C102" t="s">
        <v>17</v>
      </c>
      <c r="D102">
        <v>7</v>
      </c>
      <c r="E102">
        <v>5</v>
      </c>
      <c r="F102">
        <v>3</v>
      </c>
      <c r="G102">
        <v>2</v>
      </c>
      <c r="H102">
        <v>6</v>
      </c>
      <c r="I102">
        <v>2</v>
      </c>
      <c r="J102" s="4">
        <f t="shared" si="12"/>
        <v>4.166666666666667</v>
      </c>
      <c r="K102" s="4">
        <f t="shared" si="13"/>
        <v>2.1369760566432805</v>
      </c>
      <c r="L102" s="4">
        <f t="shared" si="14"/>
        <v>0.87241682188682668</v>
      </c>
      <c r="M102" s="5">
        <v>531</v>
      </c>
      <c r="N102" s="4">
        <f t="shared" si="15"/>
        <v>12.291666666666668</v>
      </c>
    </row>
    <row r="103" spans="1:16">
      <c r="A103" s="3">
        <v>39691</v>
      </c>
      <c r="B103" t="s">
        <v>16</v>
      </c>
      <c r="C103" t="s">
        <v>30</v>
      </c>
      <c r="D103">
        <v>14</v>
      </c>
      <c r="E103">
        <v>6</v>
      </c>
      <c r="F103">
        <v>5</v>
      </c>
      <c r="G103">
        <v>8</v>
      </c>
      <c r="H103">
        <v>7</v>
      </c>
      <c r="I103">
        <v>2</v>
      </c>
      <c r="J103" s="4">
        <f t="shared" si="12"/>
        <v>7</v>
      </c>
      <c r="K103" s="4">
        <f t="shared" si="13"/>
        <v>4</v>
      </c>
      <c r="L103" s="4">
        <f t="shared" si="14"/>
        <v>1.6329931618554523</v>
      </c>
      <c r="M103" s="5">
        <v>531</v>
      </c>
      <c r="N103" s="4">
        <f t="shared" si="15"/>
        <v>20.650000000000002</v>
      </c>
    </row>
    <row r="104" spans="1:16">
      <c r="A104" s="3">
        <v>39700</v>
      </c>
      <c r="B104" t="s">
        <v>16</v>
      </c>
      <c r="C104" t="s">
        <v>19</v>
      </c>
      <c r="D104">
        <v>52</v>
      </c>
      <c r="E104">
        <v>44</v>
      </c>
      <c r="F104">
        <v>62</v>
      </c>
      <c r="G104">
        <v>47</v>
      </c>
      <c r="H104">
        <v>54</v>
      </c>
      <c r="I104">
        <v>65</v>
      </c>
      <c r="J104" s="4">
        <f t="shared" si="12"/>
        <v>54</v>
      </c>
      <c r="K104" s="4">
        <f t="shared" si="13"/>
        <v>8.2219219164377861</v>
      </c>
      <c r="L104" s="4">
        <f t="shared" si="14"/>
        <v>3.356585566713095</v>
      </c>
      <c r="M104" s="5">
        <v>531</v>
      </c>
      <c r="N104" s="4">
        <f t="shared" si="15"/>
        <v>159.30000000000001</v>
      </c>
    </row>
    <row r="105" spans="1:16">
      <c r="A105" s="3">
        <v>39700</v>
      </c>
      <c r="B105" t="s">
        <v>16</v>
      </c>
      <c r="C105" t="s">
        <v>27</v>
      </c>
      <c r="D105">
        <v>28</v>
      </c>
      <c r="E105">
        <v>52</v>
      </c>
      <c r="F105">
        <v>44</v>
      </c>
      <c r="G105">
        <v>28</v>
      </c>
      <c r="H105">
        <v>35</v>
      </c>
      <c r="I105">
        <v>45</v>
      </c>
      <c r="J105" s="4">
        <f t="shared" si="12"/>
        <v>38.666666666666664</v>
      </c>
      <c r="K105" s="4">
        <f t="shared" si="13"/>
        <v>9.8725207858310835</v>
      </c>
      <c r="L105" s="4">
        <f t="shared" si="14"/>
        <v>4.0304397333844939</v>
      </c>
      <c r="M105" s="5">
        <v>531</v>
      </c>
      <c r="N105" s="4">
        <f t="shared" si="15"/>
        <v>114.06666666666666</v>
      </c>
    </row>
    <row r="106" spans="1:16">
      <c r="A106" s="3">
        <v>39700</v>
      </c>
      <c r="B106" t="s">
        <v>16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 s="4">
        <f t="shared" si="12"/>
        <v>0.16666666666666666</v>
      </c>
      <c r="K106" s="4">
        <f t="shared" si="13"/>
        <v>0.40824829046386302</v>
      </c>
      <c r="L106" s="4">
        <f t="shared" si="14"/>
        <v>0.16666666666666669</v>
      </c>
      <c r="M106" s="5">
        <v>531</v>
      </c>
      <c r="N106" s="4">
        <f t="shared" si="15"/>
        <v>0.49166666666666664</v>
      </c>
    </row>
    <row r="107" spans="1:16">
      <c r="A107" s="3">
        <v>39700</v>
      </c>
      <c r="B107" t="s">
        <v>16</v>
      </c>
      <c r="C107" t="s">
        <v>30</v>
      </c>
      <c r="D107">
        <v>1</v>
      </c>
      <c r="E107">
        <v>2</v>
      </c>
      <c r="F107">
        <v>4</v>
      </c>
      <c r="G107">
        <v>2</v>
      </c>
      <c r="H107">
        <v>1</v>
      </c>
      <c r="I107">
        <v>4</v>
      </c>
      <c r="J107" s="4">
        <f t="shared" si="12"/>
        <v>2.3333333333333335</v>
      </c>
      <c r="K107" s="4">
        <f t="shared" si="13"/>
        <v>1.3662601021279466</v>
      </c>
      <c r="L107" s="4">
        <f t="shared" si="14"/>
        <v>0.55777335102271708</v>
      </c>
      <c r="M107" s="5">
        <v>531</v>
      </c>
      <c r="N107" s="4">
        <f t="shared" si="15"/>
        <v>6.8833333333333337</v>
      </c>
    </row>
    <row r="108" spans="1:16">
      <c r="A108" s="3">
        <v>39700</v>
      </c>
      <c r="B108" t="s">
        <v>16</v>
      </c>
      <c r="C108" t="s">
        <v>29</v>
      </c>
      <c r="D108">
        <v>0</v>
      </c>
      <c r="E108">
        <v>1</v>
      </c>
      <c r="F108">
        <v>2</v>
      </c>
      <c r="G108">
        <v>2</v>
      </c>
      <c r="H108">
        <v>1</v>
      </c>
      <c r="I108">
        <v>1</v>
      </c>
      <c r="J108" s="4">
        <f t="shared" si="12"/>
        <v>1.1666666666666667</v>
      </c>
      <c r="K108" s="4">
        <f t="shared" si="13"/>
        <v>0.75277265270908111</v>
      </c>
      <c r="L108" s="4">
        <f t="shared" si="14"/>
        <v>0.30731814857642964</v>
      </c>
      <c r="M108" s="5">
        <v>531</v>
      </c>
      <c r="N108" s="4">
        <f t="shared" si="15"/>
        <v>3.4416666666666669</v>
      </c>
      <c r="O108">
        <v>1039</v>
      </c>
      <c r="P108">
        <f>O108*N108</f>
        <v>3575.8916666666669</v>
      </c>
    </row>
    <row r="109" spans="1:16">
      <c r="A109" s="3">
        <v>39711</v>
      </c>
      <c r="B109" t="s">
        <v>16</v>
      </c>
      <c r="C109" t="s">
        <v>19</v>
      </c>
      <c r="D109">
        <v>13</v>
      </c>
      <c r="E109">
        <v>27</v>
      </c>
      <c r="F109">
        <v>33</v>
      </c>
      <c r="G109">
        <v>16</v>
      </c>
      <c r="H109">
        <v>27</v>
      </c>
      <c r="I109">
        <v>53</v>
      </c>
      <c r="J109" s="4">
        <f t="shared" si="12"/>
        <v>28.166666666666668</v>
      </c>
      <c r="K109" s="4">
        <f t="shared" si="13"/>
        <v>14.288690166235202</v>
      </c>
      <c r="L109" s="4">
        <f t="shared" si="14"/>
        <v>5.8333333333333321</v>
      </c>
      <c r="M109" s="5">
        <v>531</v>
      </c>
      <c r="N109" s="4">
        <f t="shared" si="15"/>
        <v>83.091666666666669</v>
      </c>
    </row>
    <row r="110" spans="1:16">
      <c r="A110" s="3">
        <v>39711</v>
      </c>
      <c r="B110" t="s">
        <v>16</v>
      </c>
      <c r="C110" t="s">
        <v>27</v>
      </c>
      <c r="D110">
        <v>40</v>
      </c>
      <c r="E110">
        <v>57</v>
      </c>
      <c r="F110">
        <v>56</v>
      </c>
      <c r="G110">
        <v>51</v>
      </c>
      <c r="H110">
        <v>61</v>
      </c>
      <c r="I110">
        <v>46</v>
      </c>
      <c r="J110" s="4">
        <f t="shared" si="12"/>
        <v>51.833333333333336</v>
      </c>
      <c r="K110" s="4">
        <f t="shared" si="13"/>
        <v>7.7824589087682812</v>
      </c>
      <c r="L110" s="4">
        <f t="shared" si="14"/>
        <v>3.177175545109912</v>
      </c>
      <c r="M110" s="5">
        <v>531</v>
      </c>
      <c r="N110" s="4">
        <f t="shared" si="15"/>
        <v>152.90833333333336</v>
      </c>
    </row>
    <row r="111" spans="1:16">
      <c r="A111" s="3">
        <v>39711</v>
      </c>
      <c r="B111" t="s">
        <v>16</v>
      </c>
      <c r="C111" t="s">
        <v>17</v>
      </c>
      <c r="D111">
        <v>2</v>
      </c>
      <c r="E111">
        <v>0</v>
      </c>
      <c r="F111">
        <v>2</v>
      </c>
      <c r="G111">
        <v>5</v>
      </c>
      <c r="H111">
        <v>0</v>
      </c>
      <c r="I111">
        <v>4</v>
      </c>
      <c r="J111" s="4">
        <f t="shared" si="12"/>
        <v>2.1666666666666665</v>
      </c>
      <c r="K111" s="4">
        <f t="shared" si="13"/>
        <v>2.0412414523193148</v>
      </c>
      <c r="L111" s="4">
        <f t="shared" si="14"/>
        <v>0.83333333333333326</v>
      </c>
      <c r="M111" s="5">
        <v>531</v>
      </c>
      <c r="N111" s="4">
        <f t="shared" si="15"/>
        <v>6.3916666666666666</v>
      </c>
    </row>
    <row r="112" spans="1:16">
      <c r="A112" s="3">
        <v>39711</v>
      </c>
      <c r="B112" t="s">
        <v>16</v>
      </c>
      <c r="C112" t="s">
        <v>30</v>
      </c>
      <c r="D112">
        <v>2</v>
      </c>
      <c r="E112">
        <v>3</v>
      </c>
      <c r="F112">
        <v>1</v>
      </c>
      <c r="G112">
        <v>2</v>
      </c>
      <c r="H112">
        <v>6</v>
      </c>
      <c r="I112">
        <v>3</v>
      </c>
      <c r="J112" s="4">
        <f t="shared" si="12"/>
        <v>2.8333333333333335</v>
      </c>
      <c r="K112" s="4">
        <f t="shared" si="13"/>
        <v>1.7224014243685086</v>
      </c>
      <c r="L112" s="4">
        <f t="shared" si="14"/>
        <v>0.7031674369909664</v>
      </c>
      <c r="M112" s="5">
        <v>531</v>
      </c>
      <c r="N112" s="4">
        <f t="shared" si="15"/>
        <v>8.3583333333333343</v>
      </c>
    </row>
    <row r="113" spans="1:16">
      <c r="A113" s="3">
        <v>39719</v>
      </c>
      <c r="B113" t="s">
        <v>16</v>
      </c>
      <c r="C113" t="s">
        <v>18</v>
      </c>
      <c r="D113">
        <v>0</v>
      </c>
      <c r="E113">
        <v>0</v>
      </c>
      <c r="F113">
        <v>1</v>
      </c>
      <c r="G113">
        <v>3</v>
      </c>
      <c r="H113">
        <v>0</v>
      </c>
      <c r="I113">
        <v>0</v>
      </c>
      <c r="J113" s="4">
        <f t="shared" si="12"/>
        <v>0.66666666666666663</v>
      </c>
      <c r="K113" s="4">
        <f t="shared" si="13"/>
        <v>1.2110601416389968</v>
      </c>
      <c r="L113" s="4">
        <f t="shared" si="14"/>
        <v>0.49441323247304431</v>
      </c>
      <c r="M113" s="5">
        <v>531</v>
      </c>
      <c r="N113" s="4">
        <f t="shared" si="15"/>
        <v>1.9666666666666666</v>
      </c>
      <c r="O113">
        <v>4360</v>
      </c>
      <c r="P113">
        <f>O113*N113</f>
        <v>8574.6666666666661</v>
      </c>
    </row>
    <row r="114" spans="1:16">
      <c r="A114" s="3">
        <v>39719</v>
      </c>
      <c r="B114" t="s">
        <v>16</v>
      </c>
      <c r="C114" t="s">
        <v>19</v>
      </c>
      <c r="D114">
        <v>11</v>
      </c>
      <c r="E114">
        <v>46</v>
      </c>
      <c r="F114">
        <v>48</v>
      </c>
      <c r="G114">
        <v>30</v>
      </c>
      <c r="H114">
        <v>28</v>
      </c>
      <c r="I114">
        <v>23</v>
      </c>
      <c r="J114" s="4">
        <f t="shared" si="12"/>
        <v>31</v>
      </c>
      <c r="K114" s="4">
        <f t="shared" si="13"/>
        <v>14.057026712644463</v>
      </c>
      <c r="L114" s="4">
        <f t="shared" si="14"/>
        <v>5.7387571244419586</v>
      </c>
      <c r="M114" s="5">
        <v>531</v>
      </c>
      <c r="N114" s="4">
        <f t="shared" si="15"/>
        <v>91.45</v>
      </c>
    </row>
    <row r="115" spans="1:16">
      <c r="A115" s="3">
        <v>39719</v>
      </c>
      <c r="B115" t="s">
        <v>16</v>
      </c>
      <c r="C115" t="s">
        <v>27</v>
      </c>
      <c r="D115">
        <v>22</v>
      </c>
      <c r="E115">
        <v>35</v>
      </c>
      <c r="F115">
        <v>67</v>
      </c>
      <c r="G115">
        <v>33</v>
      </c>
      <c r="H115">
        <v>38</v>
      </c>
      <c r="I115">
        <v>30</v>
      </c>
      <c r="J115" s="4">
        <f t="shared" si="12"/>
        <v>37.5</v>
      </c>
      <c r="K115" s="4">
        <f t="shared" si="13"/>
        <v>15.449919093639293</v>
      </c>
      <c r="L115" s="4">
        <f t="shared" si="14"/>
        <v>6.3074030577832376</v>
      </c>
      <c r="M115" s="5">
        <v>531</v>
      </c>
      <c r="N115" s="4">
        <f t="shared" si="15"/>
        <v>110.625</v>
      </c>
    </row>
    <row r="116" spans="1:16">
      <c r="A116" s="3">
        <v>39719</v>
      </c>
      <c r="B116" t="s">
        <v>16</v>
      </c>
      <c r="C116" t="s">
        <v>17</v>
      </c>
      <c r="D116">
        <v>7</v>
      </c>
      <c r="E116">
        <v>5</v>
      </c>
      <c r="F116">
        <v>3</v>
      </c>
      <c r="G116">
        <v>6</v>
      </c>
      <c r="H116">
        <v>6</v>
      </c>
      <c r="I116">
        <v>3</v>
      </c>
      <c r="J116" s="4">
        <f t="shared" si="12"/>
        <v>5</v>
      </c>
      <c r="K116" s="4">
        <f t="shared" si="13"/>
        <v>1.6733200530681511</v>
      </c>
      <c r="L116" s="4">
        <f t="shared" si="14"/>
        <v>0.68313005106397329</v>
      </c>
      <c r="M116" s="5">
        <v>531</v>
      </c>
      <c r="N116" s="4">
        <f t="shared" si="15"/>
        <v>14.75</v>
      </c>
    </row>
    <row r="117" spans="1:16">
      <c r="A117" s="3">
        <v>39719</v>
      </c>
      <c r="B117" t="s">
        <v>16</v>
      </c>
      <c r="C117" t="s">
        <v>30</v>
      </c>
      <c r="D117">
        <v>2</v>
      </c>
      <c r="E117">
        <v>1</v>
      </c>
      <c r="F117">
        <v>3</v>
      </c>
      <c r="G117">
        <v>1</v>
      </c>
      <c r="H117">
        <v>1</v>
      </c>
      <c r="I117">
        <v>1</v>
      </c>
      <c r="J117" s="4">
        <f t="shared" si="12"/>
        <v>1.5</v>
      </c>
      <c r="K117" s="4">
        <f t="shared" si="13"/>
        <v>0.83666002653407556</v>
      </c>
      <c r="L117" s="4">
        <f t="shared" si="14"/>
        <v>0.34156502553198664</v>
      </c>
      <c r="M117" s="5">
        <v>531</v>
      </c>
      <c r="N117" s="4">
        <f t="shared" si="15"/>
        <v>4.4249999999999998</v>
      </c>
    </row>
    <row r="118" spans="1:16">
      <c r="A118" s="3">
        <v>39719</v>
      </c>
      <c r="B118" t="s">
        <v>16</v>
      </c>
      <c r="C118" t="s">
        <v>33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1</v>
      </c>
      <c r="J118" s="4">
        <f t="shared" si="12"/>
        <v>0.5</v>
      </c>
      <c r="K118" s="4">
        <f t="shared" si="13"/>
        <v>0.54772255750516607</v>
      </c>
      <c r="L118" s="4">
        <f t="shared" si="14"/>
        <v>0.22360679774997896</v>
      </c>
      <c r="M118" s="5">
        <v>531</v>
      </c>
      <c r="N118" s="4">
        <f t="shared" si="15"/>
        <v>1.4750000000000001</v>
      </c>
    </row>
  </sheetData>
  <autoFilter ref="A1:P118"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3"/>
  <sheetViews>
    <sheetView tabSelected="1" zoomScale="80" zoomScaleNormal="80" workbookViewId="0">
      <selection activeCell="C42" sqref="C42:R43"/>
    </sheetView>
  </sheetViews>
  <sheetFormatPr defaultRowHeight="12.75"/>
  <cols>
    <col min="1" max="1" width="9.85546875" style="3" bestFit="1" customWidth="1"/>
    <col min="3" max="3" width="20.28515625" bestFit="1" customWidth="1"/>
    <col min="5" max="5" width="9.85546875" bestFit="1" customWidth="1"/>
  </cols>
  <sheetData>
    <row r="1" spans="1:18">
      <c r="A1" t="s">
        <v>13</v>
      </c>
    </row>
    <row r="2" spans="1:18">
      <c r="A2"/>
      <c r="C2" t="s">
        <v>18</v>
      </c>
      <c r="D2" t="s">
        <v>19</v>
      </c>
      <c r="E2" t="s">
        <v>22</v>
      </c>
      <c r="F2" t="s">
        <v>23</v>
      </c>
      <c r="G2" t="s">
        <v>21</v>
      </c>
      <c r="H2" t="s">
        <v>27</v>
      </c>
      <c r="I2" t="s">
        <v>17</v>
      </c>
      <c r="J2" t="s">
        <v>30</v>
      </c>
      <c r="K2" t="s">
        <v>29</v>
      </c>
      <c r="L2" t="s">
        <v>32</v>
      </c>
      <c r="M2" t="s">
        <v>20</v>
      </c>
      <c r="N2" t="s">
        <v>33</v>
      </c>
      <c r="O2" t="s">
        <v>25</v>
      </c>
      <c r="P2" t="s">
        <v>31</v>
      </c>
      <c r="Q2" t="s">
        <v>24</v>
      </c>
      <c r="R2" t="s">
        <v>28</v>
      </c>
    </row>
    <row r="3" spans="1:18">
      <c r="A3" s="3">
        <v>39590</v>
      </c>
      <c r="B3" t="s">
        <v>16</v>
      </c>
      <c r="C3">
        <v>35.891666666666666</v>
      </c>
      <c r="D3">
        <v>17.208333333333332</v>
      </c>
      <c r="G3">
        <v>0.49166666666666664</v>
      </c>
      <c r="I3">
        <v>331.875</v>
      </c>
      <c r="L3">
        <v>0.49166666666666664</v>
      </c>
      <c r="M3">
        <v>10.816666666666666</v>
      </c>
      <c r="R3">
        <v>1.4750000000000001</v>
      </c>
    </row>
    <row r="4" spans="1:18">
      <c r="A4" s="3">
        <v>39597</v>
      </c>
      <c r="B4" t="s">
        <v>16</v>
      </c>
      <c r="C4">
        <v>30.975000000000001</v>
      </c>
      <c r="D4">
        <v>8.3583333333333343</v>
      </c>
      <c r="E4">
        <v>5.9</v>
      </c>
      <c r="F4">
        <v>0.49166666666666664</v>
      </c>
      <c r="G4">
        <v>0.98333333333333328</v>
      </c>
      <c r="I4">
        <v>47.2</v>
      </c>
      <c r="M4">
        <v>2.4583333333333335</v>
      </c>
      <c r="O4">
        <v>1.4750000000000001</v>
      </c>
      <c r="Q4">
        <v>4.4249999999999998</v>
      </c>
    </row>
    <row r="5" spans="1:18">
      <c r="A5" s="3">
        <v>39602</v>
      </c>
      <c r="B5" t="s">
        <v>16</v>
      </c>
      <c r="C5">
        <v>14.258333333333333</v>
      </c>
      <c r="D5">
        <v>10.816666666666666</v>
      </c>
      <c r="G5">
        <v>0.98333333333333328</v>
      </c>
      <c r="H5">
        <v>1.4750000000000001</v>
      </c>
      <c r="I5">
        <v>33.433333333333337</v>
      </c>
      <c r="J5">
        <v>1.4750000000000001</v>
      </c>
      <c r="M5">
        <v>0.98333333333333328</v>
      </c>
      <c r="O5">
        <v>4.916666666666667</v>
      </c>
      <c r="Q5">
        <v>1.9666666666666666</v>
      </c>
    </row>
    <row r="6" spans="1:18">
      <c r="A6" s="3">
        <v>39612</v>
      </c>
      <c r="B6" t="s">
        <v>16</v>
      </c>
      <c r="C6">
        <v>0.49166666666666664</v>
      </c>
      <c r="D6">
        <v>89.483333333333334</v>
      </c>
      <c r="E6">
        <v>2.4583333333333335</v>
      </c>
      <c r="H6">
        <v>0.49166666666666664</v>
      </c>
      <c r="I6">
        <v>27.533333333333335</v>
      </c>
      <c r="J6">
        <v>2.4583333333333335</v>
      </c>
      <c r="K6">
        <v>0.49166666666666664</v>
      </c>
      <c r="M6">
        <v>0.98333333333333328</v>
      </c>
      <c r="O6">
        <v>2.4583333333333335</v>
      </c>
      <c r="R6">
        <v>2.4583333333333335</v>
      </c>
    </row>
    <row r="7" spans="1:18">
      <c r="A7" s="3">
        <v>39623</v>
      </c>
      <c r="B7" t="s">
        <v>16</v>
      </c>
      <c r="C7">
        <v>3.4416666666666669</v>
      </c>
      <c r="D7">
        <v>35.4</v>
      </c>
      <c r="E7">
        <v>373.66666666666669</v>
      </c>
      <c r="H7">
        <v>0.98333333333333328</v>
      </c>
      <c r="I7">
        <v>790.6</v>
      </c>
      <c r="J7">
        <v>0.49166666666666664</v>
      </c>
      <c r="K7">
        <v>1.9666666666666666</v>
      </c>
      <c r="M7">
        <v>0.49166666666666664</v>
      </c>
      <c r="O7">
        <v>0.98333333333333328</v>
      </c>
      <c r="P7">
        <v>0.98333333333333328</v>
      </c>
    </row>
    <row r="8" spans="1:18">
      <c r="A8" s="3">
        <v>39637</v>
      </c>
      <c r="B8" t="s">
        <v>16</v>
      </c>
      <c r="C8">
        <v>12.291666666666668</v>
      </c>
      <c r="D8">
        <v>55.06666666666667</v>
      </c>
      <c r="E8">
        <v>123.40833333333335</v>
      </c>
      <c r="H8">
        <v>0.98333333333333328</v>
      </c>
      <c r="I8">
        <v>193.22500000000002</v>
      </c>
      <c r="K8">
        <v>3.4416666666666669</v>
      </c>
      <c r="O8">
        <v>0.49166666666666664</v>
      </c>
    </row>
    <row r="9" spans="1:18">
      <c r="A9" s="3">
        <v>39644</v>
      </c>
      <c r="B9" t="s">
        <v>16</v>
      </c>
      <c r="C9">
        <v>15.733333333333333</v>
      </c>
      <c r="D9">
        <v>99.808333333333351</v>
      </c>
      <c r="E9">
        <v>21.633333333333333</v>
      </c>
      <c r="H9">
        <v>18.19166666666667</v>
      </c>
      <c r="I9">
        <v>31.958333333333336</v>
      </c>
      <c r="K9">
        <v>1.9666666666666666</v>
      </c>
      <c r="O9">
        <v>0.98333333333333328</v>
      </c>
    </row>
    <row r="10" spans="1:18">
      <c r="A10" s="3">
        <v>39651</v>
      </c>
      <c r="B10" t="s">
        <v>16</v>
      </c>
      <c r="C10">
        <v>4.4249999999999998</v>
      </c>
      <c r="D10">
        <v>321.55</v>
      </c>
      <c r="H10">
        <v>33.433333333333337</v>
      </c>
      <c r="I10">
        <v>2.4583333333333335</v>
      </c>
      <c r="J10">
        <v>23.108333333333334</v>
      </c>
      <c r="K10">
        <v>0.98333333333333328</v>
      </c>
      <c r="O10">
        <v>0.98333333333333328</v>
      </c>
    </row>
    <row r="11" spans="1:18">
      <c r="A11" s="3">
        <v>39658</v>
      </c>
      <c r="B11" t="s">
        <v>16</v>
      </c>
      <c r="D11">
        <v>320.56666666666672</v>
      </c>
      <c r="H11">
        <v>36.875</v>
      </c>
      <c r="I11">
        <v>6.3916666666666666</v>
      </c>
      <c r="J11">
        <v>13.766666666666667</v>
      </c>
    </row>
    <row r="12" spans="1:18">
      <c r="A12" s="3">
        <v>39665</v>
      </c>
      <c r="B12" t="s">
        <v>16</v>
      </c>
      <c r="D12">
        <v>383.5</v>
      </c>
      <c r="E12">
        <v>6.8833333333333337</v>
      </c>
      <c r="H12">
        <v>103.25</v>
      </c>
      <c r="I12">
        <v>9.3416666666666668</v>
      </c>
      <c r="J12">
        <v>40.808333333333337</v>
      </c>
      <c r="R12">
        <v>0.49166666666666664</v>
      </c>
    </row>
    <row r="13" spans="1:18">
      <c r="A13" s="3">
        <v>39672</v>
      </c>
      <c r="B13" t="s">
        <v>16</v>
      </c>
      <c r="D13">
        <v>157.33333333333334</v>
      </c>
      <c r="E13">
        <v>13.275</v>
      </c>
      <c r="H13">
        <v>176.50833333333335</v>
      </c>
      <c r="I13">
        <v>3.9333333333333331</v>
      </c>
      <c r="J13">
        <v>15.241666666666669</v>
      </c>
      <c r="O13">
        <v>0.98333333333333328</v>
      </c>
    </row>
    <row r="14" spans="1:18">
      <c r="A14" s="3">
        <v>39679</v>
      </c>
      <c r="B14" t="s">
        <v>16</v>
      </c>
      <c r="D14">
        <v>86.533333333333331</v>
      </c>
      <c r="E14">
        <v>2.95</v>
      </c>
      <c r="H14">
        <v>46.216666666666669</v>
      </c>
      <c r="I14">
        <v>1.9666666666666666</v>
      </c>
      <c r="J14">
        <v>8.3583333333333343</v>
      </c>
      <c r="O14">
        <v>0.49166666666666664</v>
      </c>
      <c r="P14">
        <v>0.49166666666666664</v>
      </c>
    </row>
    <row r="15" spans="1:18">
      <c r="A15" s="3">
        <v>39685</v>
      </c>
      <c r="B15" t="s">
        <v>16</v>
      </c>
      <c r="D15">
        <v>393.82500000000005</v>
      </c>
      <c r="E15">
        <v>0.98333333333333328</v>
      </c>
      <c r="H15">
        <v>157.82500000000002</v>
      </c>
      <c r="I15">
        <v>4.4249999999999998</v>
      </c>
      <c r="J15">
        <v>4.916666666666667</v>
      </c>
      <c r="O15">
        <v>0.49166666666666664</v>
      </c>
    </row>
    <row r="16" spans="1:18">
      <c r="A16" s="3">
        <v>39691</v>
      </c>
      <c r="B16" t="s">
        <v>16</v>
      </c>
      <c r="C16">
        <v>3.4416666666666669</v>
      </c>
      <c r="D16">
        <v>326.4666666666667</v>
      </c>
      <c r="H16">
        <v>242.88333333333333</v>
      </c>
      <c r="I16">
        <v>12.291666666666668</v>
      </c>
      <c r="J16">
        <v>20.650000000000002</v>
      </c>
    </row>
    <row r="17" spans="1:18">
      <c r="A17" s="3">
        <v>39700</v>
      </c>
      <c r="B17" t="s">
        <v>16</v>
      </c>
      <c r="D17">
        <v>159.30000000000001</v>
      </c>
      <c r="H17">
        <v>114.06666666666666</v>
      </c>
      <c r="I17">
        <v>0.49166666666666664</v>
      </c>
      <c r="J17">
        <v>6.8833333333333337</v>
      </c>
      <c r="K17">
        <v>3.4416666666666669</v>
      </c>
    </row>
    <row r="18" spans="1:18">
      <c r="A18" s="3">
        <v>39711</v>
      </c>
      <c r="B18" t="s">
        <v>16</v>
      </c>
      <c r="D18">
        <v>83.091666666666669</v>
      </c>
      <c r="H18">
        <v>152.90833333333336</v>
      </c>
      <c r="I18">
        <v>6.3916666666666666</v>
      </c>
      <c r="J18">
        <v>8.3583333333333343</v>
      </c>
    </row>
    <row r="19" spans="1:18">
      <c r="A19" s="3">
        <v>39719</v>
      </c>
      <c r="B19" t="s">
        <v>16</v>
      </c>
      <c r="C19">
        <v>1.9666666666666666</v>
      </c>
      <c r="D19">
        <v>91.45</v>
      </c>
      <c r="H19">
        <v>110.625</v>
      </c>
      <c r="I19">
        <v>14.75</v>
      </c>
      <c r="J19">
        <v>4.4249999999999998</v>
      </c>
      <c r="N19">
        <v>1.4750000000000001</v>
      </c>
    </row>
    <row r="20" spans="1:18">
      <c r="Q20" t="s">
        <v>35</v>
      </c>
    </row>
    <row r="21" spans="1:18" ht="15">
      <c r="A21" s="3" t="s">
        <v>34</v>
      </c>
      <c r="C21">
        <v>4360</v>
      </c>
      <c r="D21">
        <v>1300</v>
      </c>
      <c r="E21">
        <v>84</v>
      </c>
      <c r="F21">
        <v>9700</v>
      </c>
      <c r="G21">
        <v>887</v>
      </c>
      <c r="H21">
        <v>28500</v>
      </c>
      <c r="I21">
        <v>490</v>
      </c>
      <c r="J21">
        <v>4800</v>
      </c>
      <c r="K21">
        <v>1341</v>
      </c>
      <c r="L21">
        <v>65000</v>
      </c>
      <c r="M21">
        <v>8610</v>
      </c>
      <c r="N21">
        <v>1167</v>
      </c>
      <c r="P21">
        <v>110000</v>
      </c>
      <c r="Q21">
        <v>1000</v>
      </c>
      <c r="R21" s="6">
        <v>2690</v>
      </c>
    </row>
    <row r="22" spans="1:18">
      <c r="A22"/>
      <c r="C22" t="s">
        <v>18</v>
      </c>
      <c r="D22" t="s">
        <v>19</v>
      </c>
      <c r="E22" t="s">
        <v>22</v>
      </c>
      <c r="F22" t="s">
        <v>23</v>
      </c>
      <c r="G22" t="s">
        <v>21</v>
      </c>
      <c r="H22" t="s">
        <v>27</v>
      </c>
      <c r="I22" t="s">
        <v>17</v>
      </c>
      <c r="J22" t="s">
        <v>30</v>
      </c>
      <c r="K22" t="s">
        <v>29</v>
      </c>
      <c r="L22" t="s">
        <v>32</v>
      </c>
      <c r="M22" t="s">
        <v>20</v>
      </c>
      <c r="N22" t="s">
        <v>33</v>
      </c>
      <c r="O22" t="s">
        <v>25</v>
      </c>
      <c r="P22" t="s">
        <v>31</v>
      </c>
      <c r="Q22" t="s">
        <v>24</v>
      </c>
      <c r="R22" t="s">
        <v>28</v>
      </c>
    </row>
    <row r="23" spans="1:18">
      <c r="A23" s="3">
        <v>39590</v>
      </c>
      <c r="B23" t="s">
        <v>16</v>
      </c>
      <c r="C23">
        <f>C3*C$21</f>
        <v>156487.66666666666</v>
      </c>
      <c r="D23">
        <f t="shared" ref="D23:R23" si="0">D3*D$21</f>
        <v>22370.833333333332</v>
      </c>
      <c r="E23">
        <f t="shared" si="0"/>
        <v>0</v>
      </c>
      <c r="F23">
        <f t="shared" si="0"/>
        <v>0</v>
      </c>
      <c r="G23">
        <f t="shared" si="0"/>
        <v>436.10833333333329</v>
      </c>
      <c r="H23">
        <f t="shared" si="0"/>
        <v>0</v>
      </c>
      <c r="I23">
        <f t="shared" si="0"/>
        <v>162618.75</v>
      </c>
      <c r="J23">
        <f t="shared" si="0"/>
        <v>0</v>
      </c>
      <c r="K23">
        <f t="shared" si="0"/>
        <v>0</v>
      </c>
      <c r="L23">
        <f t="shared" si="0"/>
        <v>31958.333333333332</v>
      </c>
      <c r="M23">
        <f t="shared" si="0"/>
        <v>93131.5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3967.7500000000005</v>
      </c>
    </row>
    <row r="24" spans="1:18">
      <c r="A24" s="3">
        <v>39597</v>
      </c>
      <c r="B24" t="s">
        <v>16</v>
      </c>
      <c r="C24">
        <f t="shared" ref="C24:R24" si="1">C4*C$21</f>
        <v>135051</v>
      </c>
      <c r="D24">
        <f t="shared" si="1"/>
        <v>10865.833333333334</v>
      </c>
      <c r="E24">
        <f t="shared" si="1"/>
        <v>495.6</v>
      </c>
      <c r="F24">
        <f t="shared" si="1"/>
        <v>4769.1666666666661</v>
      </c>
      <c r="G24">
        <f t="shared" si="1"/>
        <v>872.21666666666658</v>
      </c>
      <c r="H24">
        <f t="shared" si="1"/>
        <v>0</v>
      </c>
      <c r="I24">
        <f t="shared" si="1"/>
        <v>23128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21166.25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4425</v>
      </c>
      <c r="R24">
        <f t="shared" si="1"/>
        <v>0</v>
      </c>
    </row>
    <row r="25" spans="1:18">
      <c r="A25" s="3">
        <v>39602</v>
      </c>
      <c r="B25" t="s">
        <v>16</v>
      </c>
      <c r="C25">
        <f t="shared" ref="C25:R25" si="2">C5*C$21</f>
        <v>62166.333333333328</v>
      </c>
      <c r="D25">
        <f t="shared" si="2"/>
        <v>14061.666666666666</v>
      </c>
      <c r="E25">
        <f t="shared" si="2"/>
        <v>0</v>
      </c>
      <c r="F25">
        <f t="shared" si="2"/>
        <v>0</v>
      </c>
      <c r="G25">
        <f t="shared" si="2"/>
        <v>872.21666666666658</v>
      </c>
      <c r="H25">
        <f t="shared" si="2"/>
        <v>42037.5</v>
      </c>
      <c r="I25">
        <f t="shared" si="2"/>
        <v>16382.333333333336</v>
      </c>
      <c r="J25">
        <f t="shared" si="2"/>
        <v>7080</v>
      </c>
      <c r="K25">
        <f t="shared" si="2"/>
        <v>0</v>
      </c>
      <c r="L25">
        <f t="shared" si="2"/>
        <v>0</v>
      </c>
      <c r="M25">
        <f t="shared" si="2"/>
        <v>8466.5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1966.6666666666665</v>
      </c>
      <c r="R25">
        <f t="shared" si="2"/>
        <v>0</v>
      </c>
    </row>
    <row r="26" spans="1:18">
      <c r="A26" s="3">
        <v>39612</v>
      </c>
      <c r="B26" t="s">
        <v>16</v>
      </c>
      <c r="C26">
        <f t="shared" ref="C26:R26" si="3">C6*C$21</f>
        <v>2143.6666666666665</v>
      </c>
      <c r="D26">
        <f t="shared" si="3"/>
        <v>116328.33333333333</v>
      </c>
      <c r="E26">
        <f t="shared" si="3"/>
        <v>206.5</v>
      </c>
      <c r="F26">
        <f t="shared" si="3"/>
        <v>0</v>
      </c>
      <c r="G26">
        <f t="shared" si="3"/>
        <v>0</v>
      </c>
      <c r="H26">
        <f t="shared" si="3"/>
        <v>14012.5</v>
      </c>
      <c r="I26">
        <f t="shared" si="3"/>
        <v>13491.333333333334</v>
      </c>
      <c r="J26">
        <f t="shared" si="3"/>
        <v>11800</v>
      </c>
      <c r="K26">
        <f t="shared" si="3"/>
        <v>659.32499999999993</v>
      </c>
      <c r="L26">
        <f t="shared" si="3"/>
        <v>0</v>
      </c>
      <c r="M26">
        <f t="shared" si="3"/>
        <v>8466.5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6612.916666666667</v>
      </c>
    </row>
    <row r="27" spans="1:18">
      <c r="A27" s="3">
        <v>39623</v>
      </c>
      <c r="B27" t="s">
        <v>16</v>
      </c>
      <c r="C27">
        <f t="shared" ref="C27:R27" si="4">C7*C$21</f>
        <v>15005.666666666668</v>
      </c>
      <c r="D27">
        <f t="shared" si="4"/>
        <v>46020</v>
      </c>
      <c r="E27">
        <f t="shared" si="4"/>
        <v>31388</v>
      </c>
      <c r="F27">
        <f t="shared" si="4"/>
        <v>0</v>
      </c>
      <c r="G27">
        <f t="shared" si="4"/>
        <v>0</v>
      </c>
      <c r="H27">
        <f t="shared" si="4"/>
        <v>28025</v>
      </c>
      <c r="I27">
        <f t="shared" si="4"/>
        <v>387394</v>
      </c>
      <c r="J27">
        <f t="shared" si="4"/>
        <v>2360</v>
      </c>
      <c r="K27">
        <f t="shared" si="4"/>
        <v>2637.2999999999997</v>
      </c>
      <c r="L27">
        <f t="shared" si="4"/>
        <v>0</v>
      </c>
      <c r="M27">
        <f t="shared" si="4"/>
        <v>4233.25</v>
      </c>
      <c r="N27">
        <f t="shared" si="4"/>
        <v>0</v>
      </c>
      <c r="O27">
        <f t="shared" si="4"/>
        <v>0</v>
      </c>
      <c r="P27">
        <f t="shared" si="4"/>
        <v>108166.66666666666</v>
      </c>
      <c r="Q27">
        <f t="shared" si="4"/>
        <v>0</v>
      </c>
      <c r="R27">
        <f t="shared" si="4"/>
        <v>0</v>
      </c>
    </row>
    <row r="28" spans="1:18">
      <c r="A28" s="3" t="s">
        <v>36</v>
      </c>
      <c r="C28">
        <f>AVERAGE(C27,C29)</f>
        <v>34298.666666666672</v>
      </c>
      <c r="D28">
        <f t="shared" ref="D28:R28" si="5">AVERAGE(D27,D29)</f>
        <v>58803.333333333336</v>
      </c>
      <c r="E28">
        <f t="shared" si="5"/>
        <v>20877.150000000001</v>
      </c>
      <c r="F28">
        <f t="shared" si="5"/>
        <v>0</v>
      </c>
      <c r="G28">
        <f t="shared" si="5"/>
        <v>0</v>
      </c>
      <c r="H28">
        <f t="shared" si="5"/>
        <v>28025</v>
      </c>
      <c r="I28">
        <f t="shared" si="5"/>
        <v>241037.125</v>
      </c>
      <c r="J28">
        <f t="shared" si="5"/>
        <v>1180</v>
      </c>
      <c r="K28">
        <f t="shared" si="5"/>
        <v>3626.2875000000004</v>
      </c>
      <c r="L28">
        <f t="shared" si="5"/>
        <v>0</v>
      </c>
      <c r="M28">
        <f t="shared" si="5"/>
        <v>2116.625</v>
      </c>
      <c r="N28">
        <f t="shared" si="5"/>
        <v>0</v>
      </c>
      <c r="O28">
        <f t="shared" si="5"/>
        <v>0</v>
      </c>
      <c r="P28">
        <f t="shared" si="5"/>
        <v>54083.333333333328</v>
      </c>
      <c r="Q28">
        <f t="shared" si="5"/>
        <v>0</v>
      </c>
      <c r="R28">
        <f t="shared" si="5"/>
        <v>0</v>
      </c>
    </row>
    <row r="29" spans="1:18">
      <c r="A29" s="3">
        <v>39637</v>
      </c>
      <c r="B29" t="s">
        <v>16</v>
      </c>
      <c r="C29">
        <f t="shared" ref="C29:R29" si="6">C8*C$21</f>
        <v>53591.666666666672</v>
      </c>
      <c r="D29">
        <f t="shared" si="6"/>
        <v>71586.666666666672</v>
      </c>
      <c r="E29">
        <f t="shared" si="6"/>
        <v>10366.300000000001</v>
      </c>
      <c r="F29">
        <f t="shared" si="6"/>
        <v>0</v>
      </c>
      <c r="G29">
        <f t="shared" si="6"/>
        <v>0</v>
      </c>
      <c r="H29">
        <f t="shared" si="6"/>
        <v>28025</v>
      </c>
      <c r="I29">
        <f t="shared" si="6"/>
        <v>94680.250000000015</v>
      </c>
      <c r="J29">
        <f t="shared" si="6"/>
        <v>0</v>
      </c>
      <c r="K29">
        <f t="shared" si="6"/>
        <v>4615.2750000000005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</row>
    <row r="30" spans="1:18">
      <c r="A30" s="3">
        <v>39644</v>
      </c>
      <c r="B30" t="s">
        <v>16</v>
      </c>
      <c r="C30">
        <f t="shared" ref="C30:R30" si="7">C9*C$21</f>
        <v>68597.333333333328</v>
      </c>
      <c r="D30">
        <f t="shared" si="7"/>
        <v>129750.83333333336</v>
      </c>
      <c r="E30">
        <f t="shared" si="7"/>
        <v>1817.2</v>
      </c>
      <c r="F30">
        <f t="shared" si="7"/>
        <v>0</v>
      </c>
      <c r="G30">
        <f t="shared" si="7"/>
        <v>0</v>
      </c>
      <c r="H30">
        <f t="shared" si="7"/>
        <v>518462.50000000012</v>
      </c>
      <c r="I30">
        <f t="shared" si="7"/>
        <v>15659.583333333334</v>
      </c>
      <c r="J30">
        <f t="shared" si="7"/>
        <v>0</v>
      </c>
      <c r="K30">
        <f t="shared" si="7"/>
        <v>2637.2999999999997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</row>
    <row r="31" spans="1:18">
      <c r="A31" s="3">
        <v>39651</v>
      </c>
      <c r="B31" t="s">
        <v>16</v>
      </c>
      <c r="C31">
        <f t="shared" ref="C31:R31" si="8">C10*C$21</f>
        <v>19293</v>
      </c>
      <c r="D31">
        <f t="shared" si="8"/>
        <v>418015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952850.00000000012</v>
      </c>
      <c r="I31">
        <f t="shared" si="8"/>
        <v>1204.5833333333335</v>
      </c>
      <c r="J31">
        <f t="shared" si="8"/>
        <v>110920</v>
      </c>
      <c r="K31">
        <f t="shared" si="8"/>
        <v>1318.6499999999999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</row>
    <row r="32" spans="1:18">
      <c r="A32" s="3">
        <v>39658</v>
      </c>
      <c r="B32" t="s">
        <v>16</v>
      </c>
      <c r="C32">
        <f t="shared" ref="C32:R32" si="9">C11*C$21</f>
        <v>0</v>
      </c>
      <c r="D32">
        <f t="shared" si="9"/>
        <v>416736.66666666674</v>
      </c>
      <c r="E32">
        <f t="shared" si="9"/>
        <v>0</v>
      </c>
      <c r="F32">
        <f t="shared" si="9"/>
        <v>0</v>
      </c>
      <c r="G32">
        <f t="shared" si="9"/>
        <v>0</v>
      </c>
      <c r="H32">
        <f t="shared" si="9"/>
        <v>1050937.5</v>
      </c>
      <c r="I32">
        <f t="shared" si="9"/>
        <v>3131.9166666666665</v>
      </c>
      <c r="J32">
        <f t="shared" si="9"/>
        <v>66080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</row>
    <row r="33" spans="1:18">
      <c r="A33" s="3">
        <v>39665</v>
      </c>
      <c r="B33" t="s">
        <v>16</v>
      </c>
      <c r="C33">
        <f t="shared" ref="C33:R33" si="10">C12*C$21</f>
        <v>0</v>
      </c>
      <c r="D33">
        <f t="shared" si="10"/>
        <v>498550</v>
      </c>
      <c r="E33">
        <f t="shared" si="10"/>
        <v>578.20000000000005</v>
      </c>
      <c r="F33">
        <f t="shared" si="10"/>
        <v>0</v>
      </c>
      <c r="G33">
        <f t="shared" si="10"/>
        <v>0</v>
      </c>
      <c r="H33">
        <f t="shared" si="10"/>
        <v>2942625</v>
      </c>
      <c r="I33">
        <f t="shared" si="10"/>
        <v>4577.416666666667</v>
      </c>
      <c r="J33">
        <f t="shared" si="10"/>
        <v>195880.00000000003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1322.5833333333333</v>
      </c>
    </row>
    <row r="34" spans="1:18">
      <c r="A34" s="3">
        <v>39672</v>
      </c>
      <c r="B34" t="s">
        <v>16</v>
      </c>
      <c r="C34">
        <f t="shared" ref="C34:R34" si="11">C13*C$21</f>
        <v>0</v>
      </c>
      <c r="D34">
        <f t="shared" si="11"/>
        <v>204533.33333333334</v>
      </c>
      <c r="E34">
        <f t="shared" si="11"/>
        <v>1115.1000000000001</v>
      </c>
      <c r="F34">
        <f t="shared" si="11"/>
        <v>0</v>
      </c>
      <c r="G34">
        <f t="shared" si="11"/>
        <v>0</v>
      </c>
      <c r="H34">
        <f t="shared" si="11"/>
        <v>5030487.5000000009</v>
      </c>
      <c r="I34">
        <f t="shared" si="11"/>
        <v>1927.3333333333333</v>
      </c>
      <c r="J34">
        <f t="shared" si="11"/>
        <v>73160.000000000015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</row>
    <row r="35" spans="1:18">
      <c r="A35" s="3">
        <v>39679</v>
      </c>
      <c r="B35" t="s">
        <v>16</v>
      </c>
      <c r="C35">
        <f t="shared" ref="C35:R35" si="12">C14*C$21</f>
        <v>0</v>
      </c>
      <c r="D35">
        <f t="shared" si="12"/>
        <v>112493.33333333333</v>
      </c>
      <c r="E35">
        <f t="shared" si="12"/>
        <v>247.8</v>
      </c>
      <c r="F35">
        <f t="shared" si="12"/>
        <v>0</v>
      </c>
      <c r="G35">
        <f t="shared" si="12"/>
        <v>0</v>
      </c>
      <c r="H35">
        <f t="shared" si="12"/>
        <v>1317175</v>
      </c>
      <c r="I35">
        <f t="shared" si="12"/>
        <v>963.66666666666663</v>
      </c>
      <c r="J35">
        <f t="shared" si="12"/>
        <v>40120.000000000007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54083.333333333328</v>
      </c>
      <c r="Q35">
        <f t="shared" si="12"/>
        <v>0</v>
      </c>
      <c r="R35">
        <f t="shared" si="12"/>
        <v>0</v>
      </c>
    </row>
    <row r="36" spans="1:18">
      <c r="A36" s="3">
        <v>39685</v>
      </c>
      <c r="B36" t="s">
        <v>16</v>
      </c>
      <c r="C36">
        <f t="shared" ref="C36:R36" si="13">C15*C$21</f>
        <v>0</v>
      </c>
      <c r="D36">
        <f t="shared" si="13"/>
        <v>511972.50000000006</v>
      </c>
      <c r="E36">
        <f t="shared" si="13"/>
        <v>82.6</v>
      </c>
      <c r="F36">
        <f t="shared" si="13"/>
        <v>0</v>
      </c>
      <c r="G36">
        <f t="shared" si="13"/>
        <v>0</v>
      </c>
      <c r="H36">
        <f t="shared" si="13"/>
        <v>4498012.5000000009</v>
      </c>
      <c r="I36">
        <f t="shared" si="13"/>
        <v>2168.25</v>
      </c>
      <c r="J36">
        <f t="shared" si="13"/>
        <v>23600</v>
      </c>
      <c r="K36">
        <f t="shared" si="13"/>
        <v>0</v>
      </c>
      <c r="L36">
        <f t="shared" si="13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</row>
    <row r="37" spans="1:18">
      <c r="A37" s="3">
        <v>39691</v>
      </c>
      <c r="B37" t="s">
        <v>16</v>
      </c>
      <c r="C37">
        <f t="shared" ref="C37:R37" si="14">C16*C$21</f>
        <v>15005.666666666668</v>
      </c>
      <c r="D37">
        <f t="shared" si="14"/>
        <v>424406.66666666669</v>
      </c>
      <c r="E37">
        <f t="shared" si="14"/>
        <v>0</v>
      </c>
      <c r="F37">
        <f t="shared" si="14"/>
        <v>0</v>
      </c>
      <c r="G37">
        <f t="shared" si="14"/>
        <v>0</v>
      </c>
      <c r="H37">
        <f t="shared" si="14"/>
        <v>6922175</v>
      </c>
      <c r="I37">
        <f t="shared" si="14"/>
        <v>6022.916666666667</v>
      </c>
      <c r="J37">
        <f t="shared" si="14"/>
        <v>99120.000000000015</v>
      </c>
      <c r="K37">
        <f t="shared" si="14"/>
        <v>0</v>
      </c>
      <c r="L37">
        <f t="shared" si="14"/>
        <v>0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</row>
    <row r="38" spans="1:18">
      <c r="A38" s="3">
        <v>39700</v>
      </c>
      <c r="B38" t="s">
        <v>16</v>
      </c>
      <c r="C38">
        <f t="shared" ref="C38:R38" si="15">C17*C$21</f>
        <v>0</v>
      </c>
      <c r="D38">
        <f t="shared" si="15"/>
        <v>207090.00000000003</v>
      </c>
      <c r="E38">
        <f t="shared" si="15"/>
        <v>0</v>
      </c>
      <c r="F38">
        <f t="shared" si="15"/>
        <v>0</v>
      </c>
      <c r="G38">
        <f t="shared" si="15"/>
        <v>0</v>
      </c>
      <c r="H38">
        <f t="shared" si="15"/>
        <v>3250900</v>
      </c>
      <c r="I38">
        <f t="shared" si="15"/>
        <v>240.91666666666666</v>
      </c>
      <c r="J38">
        <f t="shared" si="15"/>
        <v>33040</v>
      </c>
      <c r="K38">
        <f t="shared" si="15"/>
        <v>4615.2750000000005</v>
      </c>
      <c r="L38">
        <f t="shared" si="15"/>
        <v>0</v>
      </c>
      <c r="M38">
        <f t="shared" si="15"/>
        <v>0</v>
      </c>
      <c r="N38">
        <f t="shared" si="15"/>
        <v>0</v>
      </c>
      <c r="O38">
        <f t="shared" si="15"/>
        <v>0</v>
      </c>
      <c r="P38">
        <f t="shared" si="15"/>
        <v>0</v>
      </c>
      <c r="Q38">
        <f t="shared" si="15"/>
        <v>0</v>
      </c>
      <c r="R38">
        <f t="shared" si="15"/>
        <v>0</v>
      </c>
    </row>
    <row r="39" spans="1:18">
      <c r="A39" s="3">
        <v>39711</v>
      </c>
      <c r="B39" t="s">
        <v>16</v>
      </c>
      <c r="C39">
        <f t="shared" ref="C39:R40" si="16">C18*C$21</f>
        <v>0</v>
      </c>
      <c r="D39">
        <f t="shared" si="16"/>
        <v>108019.16666666667</v>
      </c>
      <c r="E39">
        <f t="shared" si="16"/>
        <v>0</v>
      </c>
      <c r="F39">
        <f t="shared" si="16"/>
        <v>0</v>
      </c>
      <c r="G39">
        <f t="shared" si="16"/>
        <v>0</v>
      </c>
      <c r="H39">
        <f t="shared" si="16"/>
        <v>4357887.5000000009</v>
      </c>
      <c r="I39">
        <f t="shared" si="16"/>
        <v>3131.9166666666665</v>
      </c>
      <c r="J39">
        <f t="shared" si="16"/>
        <v>40120.000000000007</v>
      </c>
      <c r="K39">
        <f t="shared" si="16"/>
        <v>0</v>
      </c>
      <c r="L39">
        <f t="shared" si="16"/>
        <v>0</v>
      </c>
      <c r="M39">
        <f t="shared" si="16"/>
        <v>0</v>
      </c>
      <c r="N39">
        <f t="shared" si="16"/>
        <v>0</v>
      </c>
      <c r="O39">
        <f t="shared" si="16"/>
        <v>0</v>
      </c>
      <c r="P39">
        <f t="shared" si="16"/>
        <v>0</v>
      </c>
      <c r="Q39">
        <f t="shared" si="16"/>
        <v>0</v>
      </c>
      <c r="R39">
        <f t="shared" si="16"/>
        <v>0</v>
      </c>
    </row>
    <row r="40" spans="1:18">
      <c r="A40" s="3">
        <v>39719</v>
      </c>
      <c r="B40" t="s">
        <v>16</v>
      </c>
      <c r="C40">
        <f>C19*C$21</f>
        <v>8574.6666666666661</v>
      </c>
      <c r="D40">
        <f t="shared" si="16"/>
        <v>118885</v>
      </c>
      <c r="E40">
        <f t="shared" si="16"/>
        <v>0</v>
      </c>
      <c r="F40">
        <f t="shared" si="16"/>
        <v>0</v>
      </c>
      <c r="G40">
        <f t="shared" si="16"/>
        <v>0</v>
      </c>
      <c r="H40">
        <f t="shared" si="16"/>
        <v>3152812.5</v>
      </c>
      <c r="I40">
        <f t="shared" si="16"/>
        <v>7227.5</v>
      </c>
      <c r="J40">
        <f t="shared" si="16"/>
        <v>21240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1721.325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</row>
    <row r="42" spans="1:18">
      <c r="C42" t="s">
        <v>18</v>
      </c>
      <c r="D42" t="s">
        <v>19</v>
      </c>
      <c r="E42" t="s">
        <v>22</v>
      </c>
      <c r="F42" t="s">
        <v>23</v>
      </c>
      <c r="G42" t="s">
        <v>21</v>
      </c>
      <c r="H42" t="s">
        <v>27</v>
      </c>
      <c r="I42" t="s">
        <v>17</v>
      </c>
      <c r="J42" t="s">
        <v>30</v>
      </c>
      <c r="K42" t="s">
        <v>29</v>
      </c>
      <c r="L42" t="s">
        <v>32</v>
      </c>
      <c r="M42" t="s">
        <v>20</v>
      </c>
      <c r="N42" t="s">
        <v>33</v>
      </c>
      <c r="O42" t="s">
        <v>25</v>
      </c>
      <c r="P42" t="s">
        <v>31</v>
      </c>
      <c r="Q42" t="s">
        <v>24</v>
      </c>
      <c r="R42" t="s">
        <v>28</v>
      </c>
    </row>
    <row r="43" spans="1:18">
      <c r="C43">
        <v>34298.666666666672</v>
      </c>
      <c r="D43">
        <v>58803.333333333336</v>
      </c>
      <c r="E43">
        <v>20877.150000000001</v>
      </c>
      <c r="F43">
        <v>0</v>
      </c>
      <c r="G43">
        <v>0</v>
      </c>
      <c r="H43">
        <v>28025</v>
      </c>
      <c r="I43">
        <v>241037.125</v>
      </c>
      <c r="J43">
        <v>1180</v>
      </c>
      <c r="K43">
        <v>3626.2875000000004</v>
      </c>
      <c r="L43">
        <v>0</v>
      </c>
      <c r="M43">
        <v>2116.625</v>
      </c>
      <c r="N43">
        <v>0</v>
      </c>
      <c r="O43">
        <v>0</v>
      </c>
      <c r="P43">
        <v>54083.333333333328</v>
      </c>
      <c r="Q43">
        <v>0</v>
      </c>
      <c r="R43"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2009-07-14T16:34:48Z</dcterms:created>
  <dcterms:modified xsi:type="dcterms:W3CDTF">2009-12-30T18:55:07Z</dcterms:modified>
</cp:coreProperties>
</file>