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035" windowHeight="87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</definedName>
  </definedNames>
  <calcPr calcId="125725"/>
</workbook>
</file>

<file path=xl/calcChain.xml><?xml version="1.0" encoding="utf-8"?>
<calcChain xmlns="http://schemas.openxmlformats.org/spreadsheetml/2006/main">
  <c r="K23" i="1"/>
  <c r="O23" s="1"/>
  <c r="L23"/>
  <c r="M23"/>
  <c r="K36"/>
  <c r="O36" s="1"/>
  <c r="L36"/>
  <c r="M36" s="1"/>
  <c r="K7"/>
  <c r="O7" s="1"/>
  <c r="L7"/>
  <c r="M7" s="1"/>
  <c r="K30"/>
  <c r="O30" s="1"/>
  <c r="L30"/>
  <c r="M30" s="1"/>
  <c r="K46"/>
  <c r="O46" s="1"/>
  <c r="L46"/>
  <c r="M46" s="1"/>
  <c r="K14"/>
  <c r="O14" s="1"/>
  <c r="L14"/>
  <c r="M14" s="1"/>
  <c r="K21"/>
  <c r="O21" s="1"/>
  <c r="L21"/>
  <c r="M21"/>
  <c r="K41"/>
  <c r="O41" s="1"/>
  <c r="L41"/>
  <c r="M41"/>
  <c r="K22"/>
  <c r="O22" s="1"/>
  <c r="L22"/>
  <c r="M22" s="1"/>
  <c r="K6"/>
  <c r="O6" s="1"/>
  <c r="L6"/>
  <c r="M6" s="1"/>
  <c r="K35"/>
  <c r="O35" s="1"/>
  <c r="L35"/>
  <c r="M35" s="1"/>
  <c r="K13"/>
  <c r="O13" s="1"/>
  <c r="L13"/>
  <c r="M13"/>
  <c r="K20"/>
  <c r="O20" s="1"/>
  <c r="L20"/>
  <c r="M20" s="1"/>
  <c r="K29"/>
  <c r="O29" s="1"/>
  <c r="L29"/>
  <c r="M29" s="1"/>
  <c r="K25"/>
  <c r="O25" s="1"/>
  <c r="K9"/>
  <c r="O9" s="1"/>
  <c r="K3"/>
  <c r="O3" s="1"/>
  <c r="K38"/>
  <c r="O38" s="1"/>
  <c r="K31"/>
  <c r="O31" s="1"/>
  <c r="K16"/>
  <c r="O16" s="1"/>
  <c r="K44"/>
  <c r="O44" s="1"/>
  <c r="L44"/>
  <c r="M44" s="1"/>
  <c r="L16"/>
  <c r="M16" s="1"/>
  <c r="L31"/>
  <c r="M31" s="1"/>
  <c r="L38"/>
  <c r="M38" s="1"/>
  <c r="L3"/>
  <c r="M3" s="1"/>
  <c r="L9"/>
  <c r="M9" s="1"/>
  <c r="L25"/>
  <c r="M25" s="1"/>
  <c r="K8"/>
  <c r="O8" s="1"/>
  <c r="K24"/>
  <c r="O24" s="1"/>
  <c r="K15"/>
  <c r="O15" s="1"/>
  <c r="K2"/>
  <c r="O2" s="1"/>
  <c r="K43"/>
  <c r="O43" s="1"/>
  <c r="K37"/>
  <c r="O37" s="1"/>
  <c r="L37"/>
  <c r="M37" s="1"/>
  <c r="L43"/>
  <c r="M43" s="1"/>
  <c r="L2"/>
  <c r="M2" s="1"/>
  <c r="L15"/>
  <c r="M15" s="1"/>
  <c r="L24"/>
  <c r="M24" s="1"/>
  <c r="L8"/>
  <c r="M8" s="1"/>
  <c r="K28"/>
  <c r="O28" s="1"/>
  <c r="K19"/>
  <c r="O19" s="1"/>
  <c r="K12"/>
  <c r="O12" s="1"/>
  <c r="K34"/>
  <c r="O34" s="1"/>
  <c r="K40"/>
  <c r="O40" s="1"/>
  <c r="L40"/>
  <c r="M40" s="1"/>
  <c r="L34"/>
  <c r="M34" s="1"/>
  <c r="L12"/>
  <c r="M12" s="1"/>
  <c r="L19"/>
  <c r="M19" s="1"/>
  <c r="L28"/>
  <c r="M28" s="1"/>
  <c r="K26"/>
  <c r="O26" s="1"/>
  <c r="K10"/>
  <c r="O10" s="1"/>
  <c r="K32"/>
  <c r="O32" s="1"/>
  <c r="K4"/>
  <c r="O4" s="1"/>
  <c r="K39"/>
  <c r="O39" s="1"/>
  <c r="K17"/>
  <c r="O17" s="1"/>
  <c r="L17"/>
  <c r="M17" s="1"/>
  <c r="L39"/>
  <c r="M39" s="1"/>
  <c r="L4"/>
  <c r="M4" s="1"/>
  <c r="L32"/>
  <c r="M32" s="1"/>
  <c r="L10"/>
  <c r="M10" s="1"/>
  <c r="L26"/>
  <c r="M26" s="1"/>
  <c r="K18"/>
  <c r="O18" s="1"/>
  <c r="K45"/>
  <c r="O45" s="1"/>
  <c r="K11"/>
  <c r="O11" s="1"/>
  <c r="K5"/>
  <c r="O5" s="1"/>
  <c r="K33"/>
  <c r="O33" s="1"/>
  <c r="K42"/>
  <c r="O42" s="1"/>
  <c r="L18"/>
  <c r="M18" s="1"/>
  <c r="L45"/>
  <c r="M45" s="1"/>
  <c r="L11"/>
  <c r="M11" s="1"/>
  <c r="L5"/>
  <c r="M5" s="1"/>
  <c r="L33"/>
  <c r="M33" s="1"/>
  <c r="L42"/>
  <c r="M42" s="1"/>
  <c r="K27"/>
  <c r="O27" s="1"/>
  <c r="L27"/>
  <c r="M27" s="1"/>
</calcChain>
</file>

<file path=xl/sharedStrings.xml><?xml version="1.0" encoding="utf-8"?>
<sst xmlns="http://schemas.openxmlformats.org/spreadsheetml/2006/main" count="171" uniqueCount="28">
  <si>
    <t xml:space="preserve">DATE </t>
  </si>
  <si>
    <t>LAKE</t>
  </si>
  <si>
    <t>EPI/HYPO</t>
  </si>
  <si>
    <t>SPECIMEN</t>
  </si>
  <si>
    <t>COUNT 1</t>
  </si>
  <si>
    <t>COUNT 2</t>
  </si>
  <si>
    <t>COUNT 3</t>
  </si>
  <si>
    <t>COUNT 4</t>
  </si>
  <si>
    <t>COUNT 5</t>
  </si>
  <si>
    <t>COUNT 6</t>
  </si>
  <si>
    <t>MEAN</t>
  </si>
  <si>
    <t>ST.DEV</t>
  </si>
  <si>
    <t>SE</t>
  </si>
  <si>
    <t>CHAMBER AREA (mm^2)</t>
  </si>
  <si>
    <t>COUNT (per mL)</t>
  </si>
  <si>
    <t>MEAN CELL VOLUME</t>
  </si>
  <si>
    <t>BIOVOLUME</t>
  </si>
  <si>
    <t>TB</t>
  </si>
  <si>
    <t>Gloecystis</t>
  </si>
  <si>
    <t>Epi</t>
  </si>
  <si>
    <t>Dinobryon</t>
  </si>
  <si>
    <t>Trachelomonas</t>
  </si>
  <si>
    <t>Cryptomonas</t>
  </si>
  <si>
    <t>Asterionella</t>
  </si>
  <si>
    <t>Oocystis</t>
  </si>
  <si>
    <t>Synura</t>
  </si>
  <si>
    <t>Strombidium</t>
  </si>
  <si>
    <t>G.Fuscum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</si>
</sst>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sqref="A1:XFD1048576"/>
    </sheetView>
  </sheetViews>
  <sheetFormatPr defaultRowHeight="12.75"/>
  <sheetData>
    <row r="1" spans="1:1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>
        <v>38511</v>
      </c>
      <c r="B2" t="s">
        <v>17</v>
      </c>
      <c r="C2" t="s">
        <v>19</v>
      </c>
      <c r="D2" t="s">
        <v>23</v>
      </c>
      <c r="E2">
        <v>10</v>
      </c>
      <c r="F2">
        <v>9</v>
      </c>
      <c r="G2">
        <v>5</v>
      </c>
      <c r="H2">
        <v>11</v>
      </c>
      <c r="I2">
        <v>6</v>
      </c>
      <c r="J2">
        <v>9</v>
      </c>
      <c r="K2" s="4">
        <f>AVERAGE(E2:J2)</f>
        <v>8.3333333333333339</v>
      </c>
      <c r="L2" s="4">
        <f>STDEV(E2:J2)</f>
        <v>2.3380903889000235</v>
      </c>
      <c r="M2" s="4">
        <f>L2/(6)^(1/2)</f>
        <v>0.95452140421842335</v>
      </c>
      <c r="N2" s="4">
        <v>531</v>
      </c>
      <c r="O2" s="4">
        <f>(K2/(20*(9/N2)))</f>
        <v>24.583333333333336</v>
      </c>
    </row>
    <row r="3" spans="1:17">
      <c r="A3" s="3">
        <v>38518</v>
      </c>
      <c r="B3" t="s">
        <v>17</v>
      </c>
      <c r="C3" t="s">
        <v>19</v>
      </c>
      <c r="D3" t="s">
        <v>23</v>
      </c>
      <c r="E3">
        <v>11</v>
      </c>
      <c r="F3">
        <v>1</v>
      </c>
      <c r="G3">
        <v>3</v>
      </c>
      <c r="H3">
        <v>7</v>
      </c>
      <c r="I3">
        <v>10</v>
      </c>
      <c r="J3">
        <v>17</v>
      </c>
      <c r="K3" s="4">
        <f>AVERAGE(E3:J3)</f>
        <v>8.1666666666666661</v>
      </c>
      <c r="L3" s="4">
        <f>STDEV(E3:J3)</f>
        <v>5.8109092805400655</v>
      </c>
      <c r="M3" s="4">
        <f>L3/(6)^(1/2)</f>
        <v>2.3722937798210779</v>
      </c>
      <c r="N3" s="4">
        <v>531</v>
      </c>
      <c r="O3" s="4">
        <f>(K3/(20*(9/N3)))</f>
        <v>24.091666666666665</v>
      </c>
    </row>
    <row r="4" spans="1:17">
      <c r="A4" s="3">
        <v>38525</v>
      </c>
      <c r="B4" t="s">
        <v>17</v>
      </c>
      <c r="C4" t="s">
        <v>19</v>
      </c>
      <c r="D4" t="s">
        <v>23</v>
      </c>
      <c r="E4">
        <v>2</v>
      </c>
      <c r="F4">
        <v>1</v>
      </c>
      <c r="G4">
        <v>0</v>
      </c>
      <c r="H4">
        <v>3</v>
      </c>
      <c r="I4">
        <v>1</v>
      </c>
      <c r="J4">
        <v>0</v>
      </c>
      <c r="K4" s="4">
        <f>AVERAGE(E4:J4)</f>
        <v>1.1666666666666667</v>
      </c>
      <c r="L4" s="4">
        <f>STDEV(E4:J4)</f>
        <v>1.1690451944500122</v>
      </c>
      <c r="M4" s="4">
        <f>L4/(6)^(1/2)</f>
        <v>0.47726070210921184</v>
      </c>
      <c r="N4" s="4">
        <v>531</v>
      </c>
      <c r="O4" s="4">
        <f>(K4/(20*(9/N4)))</f>
        <v>3.4416666666666669</v>
      </c>
    </row>
    <row r="5" spans="1:17">
      <c r="A5" s="3">
        <v>38532</v>
      </c>
      <c r="B5" t="s">
        <v>17</v>
      </c>
      <c r="C5" t="s">
        <v>19</v>
      </c>
      <c r="D5" t="s">
        <v>23</v>
      </c>
      <c r="E5">
        <v>2</v>
      </c>
      <c r="F5">
        <v>1</v>
      </c>
      <c r="G5">
        <v>3</v>
      </c>
      <c r="H5">
        <v>2</v>
      </c>
      <c r="I5">
        <v>0</v>
      </c>
      <c r="J5">
        <v>3</v>
      </c>
      <c r="K5" s="4">
        <f>AVERAGE(E5:J5)</f>
        <v>1.8333333333333333</v>
      </c>
      <c r="L5" s="4">
        <f>STDEV(E5:J5)</f>
        <v>1.169045194450012</v>
      </c>
      <c r="M5" s="4">
        <f>L5/(6)^(1/2)</f>
        <v>0.47726070210921173</v>
      </c>
      <c r="N5" s="4">
        <v>531</v>
      </c>
      <c r="O5" s="4">
        <f>(K5/(20*(9/N5)))</f>
        <v>5.4083333333333332</v>
      </c>
    </row>
    <row r="6" spans="1:17">
      <c r="A6" s="3">
        <v>38539</v>
      </c>
      <c r="B6" t="s">
        <v>17</v>
      </c>
      <c r="C6" t="s">
        <v>19</v>
      </c>
      <c r="D6" t="s">
        <v>23</v>
      </c>
      <c r="E6">
        <v>0</v>
      </c>
      <c r="F6">
        <v>2</v>
      </c>
      <c r="G6">
        <v>1</v>
      </c>
      <c r="H6">
        <v>0</v>
      </c>
      <c r="I6">
        <v>0</v>
      </c>
      <c r="J6">
        <v>3</v>
      </c>
      <c r="K6" s="4">
        <f>AVERAGE(E6:J6)</f>
        <v>1</v>
      </c>
      <c r="L6" s="4">
        <f>STDEV(E6:J6)</f>
        <v>1.2649110640673518</v>
      </c>
      <c r="M6" s="4">
        <f>L6/(6)^(1/2)</f>
        <v>0.51639777949432231</v>
      </c>
      <c r="N6" s="4">
        <v>531</v>
      </c>
      <c r="O6" s="4">
        <f>(K6/(20*(9/N6)))</f>
        <v>2.95</v>
      </c>
    </row>
    <row r="7" spans="1:17">
      <c r="A7" s="3">
        <v>38553</v>
      </c>
      <c r="B7" t="s">
        <v>17</v>
      </c>
      <c r="C7" t="s">
        <v>19</v>
      </c>
      <c r="D7" t="s">
        <v>23</v>
      </c>
      <c r="E7">
        <v>2</v>
      </c>
      <c r="F7">
        <v>2</v>
      </c>
      <c r="G7">
        <v>3</v>
      </c>
      <c r="H7">
        <v>3</v>
      </c>
      <c r="I7">
        <v>0</v>
      </c>
      <c r="J7">
        <v>2</v>
      </c>
      <c r="K7" s="4">
        <f>AVERAGE(E7:J7)</f>
        <v>2</v>
      </c>
      <c r="L7" s="4">
        <f>STDEV(E7:J7)</f>
        <v>1.0954451150103321</v>
      </c>
      <c r="M7" s="4">
        <f>L7/(6)^(1/2)</f>
        <v>0.44721359549995793</v>
      </c>
      <c r="N7" s="4">
        <v>531</v>
      </c>
      <c r="O7" s="4">
        <f>(K7/(20*(9/N7)))</f>
        <v>5.9</v>
      </c>
    </row>
    <row r="8" spans="1:17">
      <c r="A8" s="3">
        <v>38511</v>
      </c>
      <c r="B8" t="s">
        <v>17</v>
      </c>
      <c r="C8" t="s">
        <v>19</v>
      </c>
      <c r="D8" t="s">
        <v>22</v>
      </c>
      <c r="E8">
        <v>59</v>
      </c>
      <c r="F8">
        <v>36</v>
      </c>
      <c r="G8">
        <v>93</v>
      </c>
      <c r="H8">
        <v>78</v>
      </c>
      <c r="I8">
        <v>51</v>
      </c>
      <c r="J8">
        <v>89</v>
      </c>
      <c r="K8" s="4">
        <f>AVERAGE(E8:J8)</f>
        <v>67.666666666666671</v>
      </c>
      <c r="L8" s="4">
        <f>STDEV(E8:J8)</f>
        <v>22.6244705278746</v>
      </c>
      <c r="M8" s="4">
        <f>L8/(6)^(1/2)</f>
        <v>9.2364014156548588</v>
      </c>
      <c r="N8" s="4">
        <v>531</v>
      </c>
      <c r="O8" s="4">
        <f>(K8/(20*(9/N8)))</f>
        <v>199.6166666666667</v>
      </c>
    </row>
    <row r="9" spans="1:17">
      <c r="A9" s="3">
        <v>38518</v>
      </c>
      <c r="B9" t="s">
        <v>17</v>
      </c>
      <c r="C9" t="s">
        <v>19</v>
      </c>
      <c r="D9" t="s">
        <v>22</v>
      </c>
      <c r="E9">
        <v>64</v>
      </c>
      <c r="F9">
        <v>31</v>
      </c>
      <c r="G9">
        <v>44</v>
      </c>
      <c r="H9">
        <v>53</v>
      </c>
      <c r="I9">
        <v>71</v>
      </c>
      <c r="J9">
        <v>39</v>
      </c>
      <c r="K9" s="4">
        <f>AVERAGE(E9:J9)</f>
        <v>50.333333333333336</v>
      </c>
      <c r="L9" s="4">
        <f>STDEV(E9:J9)</f>
        <v>15.253414918196738</v>
      </c>
      <c r="M9" s="4">
        <f>L9/(6)^(1/2)</f>
        <v>6.2271805640898039</v>
      </c>
      <c r="N9" s="4">
        <v>531</v>
      </c>
      <c r="O9" s="4">
        <f>(K9/(20*(9/N9)))</f>
        <v>148.48333333333335</v>
      </c>
    </row>
    <row r="10" spans="1:17">
      <c r="A10" s="3">
        <v>38525</v>
      </c>
      <c r="B10" t="s">
        <v>17</v>
      </c>
      <c r="C10" t="s">
        <v>19</v>
      </c>
      <c r="D10" t="s">
        <v>22</v>
      </c>
      <c r="E10">
        <v>8</v>
      </c>
      <c r="F10">
        <v>2</v>
      </c>
      <c r="G10">
        <v>31</v>
      </c>
      <c r="H10">
        <v>6</v>
      </c>
      <c r="I10">
        <v>10</v>
      </c>
      <c r="J10">
        <v>21</v>
      </c>
      <c r="K10" s="4">
        <f>AVERAGE(E10:J10)</f>
        <v>13</v>
      </c>
      <c r="L10" s="4">
        <f>STDEV(E10:J10)</f>
        <v>10.881176406988354</v>
      </c>
      <c r="M10" s="4">
        <f>L10/(6)^(1/2)</f>
        <v>4.4422216663887157</v>
      </c>
      <c r="N10" s="4">
        <v>531</v>
      </c>
      <c r="O10" s="4">
        <f>(K10/(20*(9/N10)))</f>
        <v>38.35</v>
      </c>
    </row>
    <row r="11" spans="1:17">
      <c r="A11" s="3">
        <v>38532</v>
      </c>
      <c r="B11" t="s">
        <v>17</v>
      </c>
      <c r="C11" t="s">
        <v>19</v>
      </c>
      <c r="D11" t="s">
        <v>22</v>
      </c>
      <c r="E11">
        <v>16</v>
      </c>
      <c r="F11">
        <v>25</v>
      </c>
      <c r="G11">
        <v>15</v>
      </c>
      <c r="H11">
        <v>22</v>
      </c>
      <c r="I11">
        <v>11</v>
      </c>
      <c r="J11">
        <v>18</v>
      </c>
      <c r="K11" s="4">
        <f>AVERAGE(E11:J11)</f>
        <v>17.833333333333332</v>
      </c>
      <c r="L11" s="4">
        <f>STDEV(E11:J11)</f>
        <v>5.0365331992022702</v>
      </c>
      <c r="M11" s="4">
        <f>L11/(6)^(1/2)</f>
        <v>2.0561560684388178</v>
      </c>
      <c r="N11" s="4">
        <v>531</v>
      </c>
      <c r="O11" s="4">
        <f>(K11/(20*(9/N11)))</f>
        <v>52.608333333333334</v>
      </c>
    </row>
    <row r="12" spans="1:17">
      <c r="A12" s="3">
        <v>38546</v>
      </c>
      <c r="B12" t="s">
        <v>17</v>
      </c>
      <c r="C12" t="s">
        <v>19</v>
      </c>
      <c r="D12" t="s">
        <v>22</v>
      </c>
      <c r="E12">
        <v>12</v>
      </c>
      <c r="F12">
        <v>9</v>
      </c>
      <c r="G12">
        <v>10</v>
      </c>
      <c r="H12">
        <v>3</v>
      </c>
      <c r="I12">
        <v>6</v>
      </c>
      <c r="J12">
        <v>6</v>
      </c>
      <c r="K12" s="4">
        <f>AVERAGE(E12:J12)</f>
        <v>7.666666666666667</v>
      </c>
      <c r="L12" s="4">
        <f>STDEV(E12:J12)</f>
        <v>3.2659863237109037</v>
      </c>
      <c r="M12" s="4">
        <f>L12/(6)^(1/2)</f>
        <v>1.3333333333333333</v>
      </c>
      <c r="N12" s="4">
        <v>531</v>
      </c>
      <c r="O12" s="4">
        <f>(K12/(20*(9/N12)))</f>
        <v>22.616666666666667</v>
      </c>
    </row>
    <row r="13" spans="1:17">
      <c r="A13" s="3">
        <v>38539</v>
      </c>
      <c r="B13" t="s">
        <v>17</v>
      </c>
      <c r="C13" t="s">
        <v>19</v>
      </c>
      <c r="D13" t="s">
        <v>22</v>
      </c>
      <c r="E13">
        <v>33</v>
      </c>
      <c r="F13">
        <v>21</v>
      </c>
      <c r="G13">
        <v>10</v>
      </c>
      <c r="H13">
        <v>12</v>
      </c>
      <c r="I13">
        <v>9</v>
      </c>
      <c r="J13">
        <v>28</v>
      </c>
      <c r="K13" s="4">
        <f>AVERAGE(E13:J13)</f>
        <v>18.833333333333332</v>
      </c>
      <c r="L13" s="4">
        <f>STDEV(E13:J13)</f>
        <v>10.107752800037538</v>
      </c>
      <c r="M13" s="4">
        <f>L13/(6)^(1/2)</f>
        <v>4.12647280104665</v>
      </c>
      <c r="N13" s="4">
        <v>531</v>
      </c>
      <c r="O13" s="4">
        <f>(K13/(20*(9/N13)))</f>
        <v>55.55833333333333</v>
      </c>
    </row>
    <row r="14" spans="1:17">
      <c r="A14" s="3">
        <v>38553</v>
      </c>
      <c r="B14" t="s">
        <v>17</v>
      </c>
      <c r="C14" t="s">
        <v>19</v>
      </c>
      <c r="D14" t="s">
        <v>22</v>
      </c>
      <c r="E14">
        <v>37</v>
      </c>
      <c r="F14">
        <v>40</v>
      </c>
      <c r="G14">
        <v>35</v>
      </c>
      <c r="H14">
        <v>37</v>
      </c>
      <c r="I14">
        <v>47</v>
      </c>
      <c r="J14">
        <v>46</v>
      </c>
      <c r="K14" s="4">
        <f>AVERAGE(E14:J14)</f>
        <v>40.333333333333336</v>
      </c>
      <c r="L14" s="4">
        <f>STDEV(E14:J14)</f>
        <v>5.0464508980734957</v>
      </c>
      <c r="M14" s="4">
        <f>L14/(6)^(1/2)</f>
        <v>2.060204952048331</v>
      </c>
      <c r="N14" s="4">
        <v>531</v>
      </c>
      <c r="O14" s="4">
        <f>(K14/(20*(9/N14)))</f>
        <v>118.98333333333335</v>
      </c>
    </row>
    <row r="15" spans="1:17">
      <c r="A15" s="3">
        <v>38511</v>
      </c>
      <c r="B15" t="s">
        <v>17</v>
      </c>
      <c r="C15" t="s">
        <v>19</v>
      </c>
      <c r="D15" t="s">
        <v>20</v>
      </c>
      <c r="E15">
        <v>40</v>
      </c>
      <c r="F15">
        <v>39</v>
      </c>
      <c r="G15">
        <v>36</v>
      </c>
      <c r="H15">
        <v>28</v>
      </c>
      <c r="I15">
        <v>18</v>
      </c>
      <c r="J15">
        <v>20</v>
      </c>
      <c r="K15" s="4">
        <f>AVERAGE(E15:J15)</f>
        <v>30.166666666666668</v>
      </c>
      <c r="L15" s="4">
        <f>STDEV(E15:J15)</f>
        <v>9.6419223532792788</v>
      </c>
      <c r="M15" s="4">
        <f>L15/(6)^(1/2)</f>
        <v>3.9362983175115729</v>
      </c>
      <c r="N15" s="4">
        <v>531</v>
      </c>
      <c r="O15" s="4">
        <f>(K15/(20*(9/N15)))</f>
        <v>88.991666666666674</v>
      </c>
    </row>
    <row r="16" spans="1:17">
      <c r="A16" s="3">
        <v>38518</v>
      </c>
      <c r="B16" t="s">
        <v>17</v>
      </c>
      <c r="C16" t="s">
        <v>19</v>
      </c>
      <c r="D16" t="s">
        <v>20</v>
      </c>
      <c r="E16">
        <v>4</v>
      </c>
      <c r="F16">
        <v>11</v>
      </c>
      <c r="G16">
        <v>8</v>
      </c>
      <c r="H16">
        <v>2</v>
      </c>
      <c r="I16">
        <v>13</v>
      </c>
      <c r="J16">
        <v>6</v>
      </c>
      <c r="K16" s="4">
        <f>AVERAGE(E16:J16)</f>
        <v>7.333333333333333</v>
      </c>
      <c r="L16" s="4">
        <f>STDEV(E16:J16)</f>
        <v>4.1793141383086603</v>
      </c>
      <c r="M16" s="4">
        <f>L16/(6)^(1/2)</f>
        <v>1.7061978522759635</v>
      </c>
      <c r="N16" s="4">
        <v>531</v>
      </c>
      <c r="O16" s="4">
        <f>(K16/(20*(9/N16)))</f>
        <v>21.633333333333333</v>
      </c>
    </row>
    <row r="17" spans="1:15">
      <c r="A17" s="3">
        <v>38525</v>
      </c>
      <c r="B17" t="s">
        <v>17</v>
      </c>
      <c r="C17" t="s">
        <v>19</v>
      </c>
      <c r="D17" t="s">
        <v>20</v>
      </c>
      <c r="E17">
        <v>0</v>
      </c>
      <c r="F17">
        <v>0</v>
      </c>
      <c r="G17">
        <v>3</v>
      </c>
      <c r="H17">
        <v>0</v>
      </c>
      <c r="I17">
        <v>0</v>
      </c>
      <c r="J17">
        <v>4</v>
      </c>
      <c r="K17" s="4">
        <f>AVERAGE(E17:J17)</f>
        <v>1.1666666666666667</v>
      </c>
      <c r="L17" s="4">
        <f>STDEV(E17:J17)</f>
        <v>1.8348478592697182</v>
      </c>
      <c r="M17" s="4">
        <f>L17/(6)^(1/2)</f>
        <v>0.74907350180814125</v>
      </c>
      <c r="N17" s="4">
        <v>531</v>
      </c>
      <c r="O17" s="4">
        <f>(K17/(20*(9/N17)))</f>
        <v>3.4416666666666669</v>
      </c>
    </row>
    <row r="18" spans="1:15">
      <c r="A18" s="3">
        <v>38532</v>
      </c>
      <c r="B18" t="s">
        <v>17</v>
      </c>
      <c r="C18" t="s">
        <v>19</v>
      </c>
      <c r="D18" t="s">
        <v>20</v>
      </c>
      <c r="E18">
        <v>20</v>
      </c>
      <c r="F18">
        <v>2</v>
      </c>
      <c r="G18">
        <v>1</v>
      </c>
      <c r="H18">
        <v>9</v>
      </c>
      <c r="I18">
        <v>10</v>
      </c>
      <c r="J18">
        <v>5</v>
      </c>
      <c r="K18" s="4">
        <f>AVERAGE(E18:J18)</f>
        <v>7.833333333333333</v>
      </c>
      <c r="L18" s="4">
        <f>STDEV(E18:J18)</f>
        <v>6.968978882638881</v>
      </c>
      <c r="M18" s="4">
        <f>L18/(6)^(1/2)</f>
        <v>2.8450737151160856</v>
      </c>
      <c r="N18" s="4">
        <v>531</v>
      </c>
      <c r="O18" s="4">
        <f>(K18/(20*(9/N18)))</f>
        <v>23.108333333333334</v>
      </c>
    </row>
    <row r="19" spans="1:15">
      <c r="A19" s="3">
        <v>38546</v>
      </c>
      <c r="B19" t="s">
        <v>17</v>
      </c>
      <c r="C19" t="s">
        <v>19</v>
      </c>
      <c r="D19" t="s">
        <v>20</v>
      </c>
      <c r="E19">
        <v>121</v>
      </c>
      <c r="F19">
        <v>129</v>
      </c>
      <c r="G19">
        <v>63</v>
      </c>
      <c r="H19">
        <v>105</v>
      </c>
      <c r="I19">
        <v>111</v>
      </c>
      <c r="J19">
        <v>70</v>
      </c>
      <c r="K19" s="4">
        <f>AVERAGE(E19:J19)</f>
        <v>99.833333333333329</v>
      </c>
      <c r="L19" s="4">
        <f>STDEV(E19:J19)</f>
        <v>27.191297627488598</v>
      </c>
      <c r="M19" s="4">
        <f>L19/(6)^(1/2)</f>
        <v>11.100800771916315</v>
      </c>
      <c r="N19" s="4">
        <v>531</v>
      </c>
      <c r="O19" s="4">
        <f>(K19/(20*(9/N19)))</f>
        <v>294.50833333333333</v>
      </c>
    </row>
    <row r="20" spans="1:15">
      <c r="A20" s="3">
        <v>38539</v>
      </c>
      <c r="B20" t="s">
        <v>17</v>
      </c>
      <c r="C20" t="s">
        <v>19</v>
      </c>
      <c r="D20" t="s">
        <v>20</v>
      </c>
      <c r="E20">
        <v>133</v>
      </c>
      <c r="F20">
        <v>100</v>
      </c>
      <c r="G20">
        <v>71</v>
      </c>
      <c r="H20">
        <v>43</v>
      </c>
      <c r="I20">
        <v>134</v>
      </c>
      <c r="J20">
        <v>95</v>
      </c>
      <c r="K20" s="4">
        <f>AVERAGE(E20:J20)</f>
        <v>96</v>
      </c>
      <c r="L20" s="4">
        <f>STDEV(E20:J20)</f>
        <v>35.394914889006301</v>
      </c>
      <c r="M20" s="4">
        <f>L20/(6)^(1/2)</f>
        <v>14.449913494550756</v>
      </c>
      <c r="N20" s="4">
        <v>531</v>
      </c>
      <c r="O20" s="4">
        <f>(K20/(20*(9/N20)))</f>
        <v>283.2</v>
      </c>
    </row>
    <row r="21" spans="1:15">
      <c r="A21" s="3">
        <v>38553</v>
      </c>
      <c r="B21" t="s">
        <v>17</v>
      </c>
      <c r="C21" t="s">
        <v>19</v>
      </c>
      <c r="D21" t="s">
        <v>20</v>
      </c>
      <c r="E21">
        <v>36</v>
      </c>
      <c r="F21">
        <v>37</v>
      </c>
      <c r="G21">
        <v>40</v>
      </c>
      <c r="H21">
        <v>16</v>
      </c>
      <c r="I21">
        <v>23</v>
      </c>
      <c r="J21">
        <v>21</v>
      </c>
      <c r="K21" s="4">
        <f>AVERAGE(E21:J21)</f>
        <v>28.833333333333332</v>
      </c>
      <c r="L21" s="4">
        <f>STDEV(E21:J21)</f>
        <v>10.028293307770102</v>
      </c>
      <c r="M21" s="4">
        <f>L21/(6)^(1/2)</f>
        <v>4.0940335991673429</v>
      </c>
      <c r="N21" s="4">
        <v>531</v>
      </c>
      <c r="O21" s="4">
        <f>(K21/(20*(9/N21)))</f>
        <v>85.058333333333337</v>
      </c>
    </row>
    <row r="22" spans="1:15">
      <c r="A22" s="3">
        <v>38539</v>
      </c>
      <c r="B22" t="s">
        <v>17</v>
      </c>
      <c r="C22" t="s">
        <v>19</v>
      </c>
      <c r="D22" t="s">
        <v>27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 s="4">
        <f>AVERAGE(E22:J22)</f>
        <v>0.16666666666666666</v>
      </c>
      <c r="L22" s="4">
        <f>STDEV(E22:J22)</f>
        <v>0.40824829046386302</v>
      </c>
      <c r="M22" s="4">
        <f>L22/(6)^(1/2)</f>
        <v>0.16666666666666669</v>
      </c>
      <c r="N22" s="4">
        <v>531</v>
      </c>
      <c r="O22" s="4">
        <f>(K22/(20*(9/N22)))</f>
        <v>0.49166666666666664</v>
      </c>
    </row>
    <row r="23" spans="1:15">
      <c r="A23" s="3">
        <v>38553</v>
      </c>
      <c r="B23" t="s">
        <v>17</v>
      </c>
      <c r="C23" t="s">
        <v>19</v>
      </c>
      <c r="D23" t="s">
        <v>27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 s="4">
        <f>AVERAGE(E23:J23)</f>
        <v>0.16666666666666666</v>
      </c>
      <c r="L23" s="4">
        <f>STDEV(E23:J23)</f>
        <v>0.40824829046386302</v>
      </c>
      <c r="M23" s="4">
        <f>L23/(6)^(1/2)</f>
        <v>0.16666666666666669</v>
      </c>
      <c r="N23" s="4">
        <v>531</v>
      </c>
      <c r="O23" s="4">
        <f>(K23/(20*(9/N23)))</f>
        <v>0.49166666666666664</v>
      </c>
    </row>
    <row r="24" spans="1:15">
      <c r="A24" s="3">
        <v>38511</v>
      </c>
      <c r="B24" t="s">
        <v>17</v>
      </c>
      <c r="C24" t="s">
        <v>19</v>
      </c>
      <c r="D24" t="s">
        <v>18</v>
      </c>
      <c r="E24">
        <v>6</v>
      </c>
      <c r="F24">
        <v>5</v>
      </c>
      <c r="G24">
        <v>1</v>
      </c>
      <c r="H24">
        <v>5</v>
      </c>
      <c r="I24">
        <v>5</v>
      </c>
      <c r="J24">
        <v>2</v>
      </c>
      <c r="K24" s="4">
        <f>AVERAGE(E24:J24)</f>
        <v>4</v>
      </c>
      <c r="L24" s="4">
        <f>STDEV(E24:J24)</f>
        <v>2</v>
      </c>
      <c r="M24" s="4">
        <f>L24/(6)^(1/2)</f>
        <v>0.81649658092772615</v>
      </c>
      <c r="N24" s="4">
        <v>531</v>
      </c>
      <c r="O24" s="4">
        <f>(K24/(20*(9/N24)))</f>
        <v>11.8</v>
      </c>
    </row>
    <row r="25" spans="1:15">
      <c r="A25" s="3">
        <v>38518</v>
      </c>
      <c r="B25" t="s">
        <v>17</v>
      </c>
      <c r="C25" t="s">
        <v>19</v>
      </c>
      <c r="D25" t="s">
        <v>18</v>
      </c>
      <c r="E25">
        <v>40</v>
      </c>
      <c r="F25">
        <v>33</v>
      </c>
      <c r="G25">
        <v>42</v>
      </c>
      <c r="H25">
        <v>53</v>
      </c>
      <c r="I25">
        <v>43</v>
      </c>
      <c r="J25">
        <v>21</v>
      </c>
      <c r="K25" s="4">
        <f>AVERAGE(E25:J25)</f>
        <v>38.666666666666664</v>
      </c>
      <c r="L25" s="4">
        <f>STDEV(E25:J25)</f>
        <v>10.782702196883061</v>
      </c>
      <c r="M25" s="4">
        <f>L25/(6)^(1/2)</f>
        <v>4.4020197384584501</v>
      </c>
      <c r="N25" s="4">
        <v>531</v>
      </c>
      <c r="O25" s="4">
        <f>(K25/(20*(9/N25)))</f>
        <v>114.06666666666666</v>
      </c>
    </row>
    <row r="26" spans="1:15">
      <c r="A26" s="3">
        <v>38525</v>
      </c>
      <c r="B26" t="s">
        <v>17</v>
      </c>
      <c r="C26" t="s">
        <v>19</v>
      </c>
      <c r="D26" t="s">
        <v>18</v>
      </c>
      <c r="E26">
        <v>307</v>
      </c>
      <c r="F26">
        <v>98</v>
      </c>
      <c r="G26">
        <v>246</v>
      </c>
      <c r="H26">
        <v>193</v>
      </c>
      <c r="I26">
        <v>101</v>
      </c>
      <c r="J26">
        <v>193</v>
      </c>
      <c r="K26" s="4">
        <f>AVERAGE(E26:J26)</f>
        <v>189.66666666666666</v>
      </c>
      <c r="L26" s="4">
        <f>STDEV(E26:J26)</f>
        <v>81.5197317627252</v>
      </c>
      <c r="M26" s="4">
        <f>L26/(6)^(1/2)</f>
        <v>33.280291131205239</v>
      </c>
      <c r="N26" s="4">
        <v>531</v>
      </c>
      <c r="O26" s="4">
        <f>(K26/(20*(9/N26)))</f>
        <v>559.51666666666665</v>
      </c>
    </row>
    <row r="27" spans="1:15">
      <c r="A27" s="3">
        <v>38532</v>
      </c>
      <c r="B27" t="s">
        <v>17</v>
      </c>
      <c r="C27" t="s">
        <v>19</v>
      </c>
      <c r="D27" t="s">
        <v>18</v>
      </c>
      <c r="E27">
        <v>289</v>
      </c>
      <c r="F27">
        <v>189</v>
      </c>
      <c r="G27">
        <v>249</v>
      </c>
      <c r="H27">
        <v>159</v>
      </c>
      <c r="I27">
        <v>195</v>
      </c>
      <c r="J27">
        <v>176</v>
      </c>
      <c r="K27" s="4">
        <f>AVERAGE(E27:J27)</f>
        <v>209.5</v>
      </c>
      <c r="L27" s="4">
        <f>STDEV(E27:J27)</f>
        <v>49.362941565510454</v>
      </c>
      <c r="M27" s="4">
        <f>L27/(6)^(1/2)</f>
        <v>20.152336506387211</v>
      </c>
      <c r="N27" s="4">
        <v>531</v>
      </c>
      <c r="O27" s="4">
        <f>(K27/(20*(9/N27)))</f>
        <v>618.02499999999998</v>
      </c>
    </row>
    <row r="28" spans="1:15">
      <c r="A28" s="3">
        <v>38546</v>
      </c>
      <c r="B28" t="s">
        <v>17</v>
      </c>
      <c r="C28" t="s">
        <v>19</v>
      </c>
      <c r="D28" t="s">
        <v>18</v>
      </c>
      <c r="E28">
        <v>37</v>
      </c>
      <c r="F28">
        <v>8</v>
      </c>
      <c r="G28">
        <v>57</v>
      </c>
      <c r="H28">
        <v>45</v>
      </c>
      <c r="I28">
        <v>26</v>
      </c>
      <c r="J28">
        <v>27</v>
      </c>
      <c r="K28" s="4">
        <f>AVERAGE(E28:J28)</f>
        <v>33.333333333333336</v>
      </c>
      <c r="L28" s="4">
        <f>STDEV(E28:J28)</f>
        <v>17.001960671248085</v>
      </c>
      <c r="M28" s="4">
        <f>L28/(6)^(1/2)</f>
        <v>6.9410213785708645</v>
      </c>
      <c r="N28" s="4">
        <v>531</v>
      </c>
      <c r="O28" s="4">
        <f>(K28/(20*(9/N28)))</f>
        <v>98.333333333333343</v>
      </c>
    </row>
    <row r="29" spans="1:15">
      <c r="A29" s="3">
        <v>38539</v>
      </c>
      <c r="B29" t="s">
        <v>17</v>
      </c>
      <c r="C29" t="s">
        <v>19</v>
      </c>
      <c r="D29" t="s">
        <v>18</v>
      </c>
      <c r="E29">
        <v>235</v>
      </c>
      <c r="F29">
        <v>184</v>
      </c>
      <c r="G29">
        <v>132</v>
      </c>
      <c r="H29">
        <v>135</v>
      </c>
      <c r="I29">
        <v>128</v>
      </c>
      <c r="J29">
        <v>118</v>
      </c>
      <c r="K29" s="4">
        <f>AVERAGE(E29:J29)</f>
        <v>155.33333333333334</v>
      </c>
      <c r="L29" s="4">
        <f>STDEV(E29:J29)</f>
        <v>45.315192448743595</v>
      </c>
      <c r="M29" s="4">
        <f>L29/(6)^(1/2)</f>
        <v>18.49984984924053</v>
      </c>
      <c r="N29" s="4">
        <v>531</v>
      </c>
      <c r="O29" s="4">
        <f>(K29/(20*(9/N29)))</f>
        <v>458.23333333333341</v>
      </c>
    </row>
    <row r="30" spans="1:15">
      <c r="A30" s="3">
        <v>38553</v>
      </c>
      <c r="B30" t="s">
        <v>17</v>
      </c>
      <c r="C30" t="s">
        <v>19</v>
      </c>
      <c r="D30" t="s">
        <v>18</v>
      </c>
      <c r="E30">
        <v>14</v>
      </c>
      <c r="F30">
        <v>19</v>
      </c>
      <c r="G30">
        <v>17</v>
      </c>
      <c r="H30">
        <v>3</v>
      </c>
      <c r="I30">
        <v>6</v>
      </c>
      <c r="J30">
        <v>9</v>
      </c>
      <c r="K30" s="4">
        <f>AVERAGE(E30:J30)</f>
        <v>11.333333333333334</v>
      </c>
      <c r="L30" s="4">
        <f>STDEV(E30:J30)</f>
        <v>6.3456021516217573</v>
      </c>
      <c r="M30" s="4">
        <f>L30/(6)^(1/2)</f>
        <v>2.5905812303633935</v>
      </c>
      <c r="N30" s="4">
        <v>531</v>
      </c>
      <c r="O30" s="4">
        <f>(K30/(20*(9/N30)))</f>
        <v>33.433333333333337</v>
      </c>
    </row>
    <row r="31" spans="1:15">
      <c r="A31" s="3">
        <v>38518</v>
      </c>
      <c r="B31" t="s">
        <v>17</v>
      </c>
      <c r="C31" t="s">
        <v>19</v>
      </c>
      <c r="D31" t="s">
        <v>24</v>
      </c>
      <c r="E31">
        <v>2</v>
      </c>
      <c r="F31">
        <v>3</v>
      </c>
      <c r="G31">
        <v>2</v>
      </c>
      <c r="H31">
        <v>3</v>
      </c>
      <c r="I31">
        <v>2</v>
      </c>
      <c r="J31">
        <v>3</v>
      </c>
      <c r="K31" s="4">
        <f>AVERAGE(E31:J31)</f>
        <v>2.5</v>
      </c>
      <c r="L31" s="4">
        <f>STDEV(E31:J31)</f>
        <v>0.54772255750516607</v>
      </c>
      <c r="M31" s="4">
        <f>L31/(6)^(1/2)</f>
        <v>0.22360679774997896</v>
      </c>
      <c r="N31" s="4">
        <v>531</v>
      </c>
      <c r="O31" s="4">
        <f>(K31/(20*(9/N31)))</f>
        <v>7.375</v>
      </c>
    </row>
    <row r="32" spans="1:15">
      <c r="A32" s="3">
        <v>38525</v>
      </c>
      <c r="B32" t="s">
        <v>17</v>
      </c>
      <c r="C32" t="s">
        <v>19</v>
      </c>
      <c r="D32" t="s">
        <v>24</v>
      </c>
      <c r="E32">
        <v>4</v>
      </c>
      <c r="F32">
        <v>1</v>
      </c>
      <c r="G32">
        <v>1</v>
      </c>
      <c r="H32">
        <v>1</v>
      </c>
      <c r="I32">
        <v>0</v>
      </c>
      <c r="J32">
        <v>2</v>
      </c>
      <c r="K32" s="4">
        <f>AVERAGE(E32:J32)</f>
        <v>1.5</v>
      </c>
      <c r="L32" s="4">
        <f>STDEV(E32:J32)</f>
        <v>1.3784048752090221</v>
      </c>
      <c r="M32" s="4">
        <f>L32/(6)^(1/2)</f>
        <v>0.56273143387113778</v>
      </c>
      <c r="N32" s="4">
        <v>531</v>
      </c>
      <c r="O32" s="4">
        <f>(K32/(20*(9/N32)))</f>
        <v>4.4249999999999998</v>
      </c>
    </row>
    <row r="33" spans="1:15">
      <c r="A33" s="3">
        <v>38532</v>
      </c>
      <c r="B33" t="s">
        <v>17</v>
      </c>
      <c r="C33" t="s">
        <v>19</v>
      </c>
      <c r="D33" t="s">
        <v>24</v>
      </c>
      <c r="E33">
        <v>1</v>
      </c>
      <c r="F33">
        <v>4</v>
      </c>
      <c r="G33">
        <v>3</v>
      </c>
      <c r="H33">
        <v>0</v>
      </c>
      <c r="I33">
        <v>3</v>
      </c>
      <c r="J33">
        <v>2</v>
      </c>
      <c r="K33" s="4">
        <f>AVERAGE(E33:J33)</f>
        <v>2.1666666666666665</v>
      </c>
      <c r="L33" s="4">
        <f>STDEV(E33:J33)</f>
        <v>1.4719601443879744</v>
      </c>
      <c r="M33" s="4">
        <f>L33/(6)^(1/2)</f>
        <v>0.60092521257733156</v>
      </c>
      <c r="N33" s="4">
        <v>531</v>
      </c>
      <c r="O33" s="4">
        <f>(K33/(20*(9/N33)))</f>
        <v>6.3916666666666666</v>
      </c>
    </row>
    <row r="34" spans="1:15">
      <c r="A34" s="3">
        <v>38546</v>
      </c>
      <c r="B34" t="s">
        <v>17</v>
      </c>
      <c r="C34" t="s">
        <v>19</v>
      </c>
      <c r="D34" t="s">
        <v>24</v>
      </c>
      <c r="E34">
        <v>1</v>
      </c>
      <c r="F34">
        <v>0</v>
      </c>
      <c r="G34">
        <v>1</v>
      </c>
      <c r="H34">
        <v>1</v>
      </c>
      <c r="I34">
        <v>2</v>
      </c>
      <c r="J34">
        <v>2</v>
      </c>
      <c r="K34" s="4">
        <f>AVERAGE(E34:J34)</f>
        <v>1.1666666666666667</v>
      </c>
      <c r="L34" s="4">
        <f>STDEV(E34:J34)</f>
        <v>0.75277265270908111</v>
      </c>
      <c r="M34" s="4">
        <f>L34/(6)^(1/2)</f>
        <v>0.30731814857642964</v>
      </c>
      <c r="N34" s="4">
        <v>531</v>
      </c>
      <c r="O34" s="4">
        <f>(K34/(20*(9/N34)))</f>
        <v>3.4416666666666669</v>
      </c>
    </row>
    <row r="35" spans="1:15">
      <c r="A35" s="3">
        <v>38539</v>
      </c>
      <c r="B35" t="s">
        <v>17</v>
      </c>
      <c r="C35" t="s">
        <v>19</v>
      </c>
      <c r="D35" t="s">
        <v>24</v>
      </c>
      <c r="E35">
        <v>4</v>
      </c>
      <c r="F35">
        <v>4</v>
      </c>
      <c r="G35">
        <v>8</v>
      </c>
      <c r="H35">
        <v>7</v>
      </c>
      <c r="I35">
        <v>4</v>
      </c>
      <c r="J35">
        <v>2</v>
      </c>
      <c r="K35" s="4">
        <f>AVERAGE(E35:J35)</f>
        <v>4.833333333333333</v>
      </c>
      <c r="L35" s="4">
        <f>STDEV(E35:J35)</f>
        <v>2.2286019533929045</v>
      </c>
      <c r="M35" s="4">
        <f>L35/(6)^(1/2)</f>
        <v>0.909822937597079</v>
      </c>
      <c r="N35" s="4">
        <v>531</v>
      </c>
      <c r="O35" s="4">
        <f>(K35/(20*(9/N35)))</f>
        <v>14.258333333333333</v>
      </c>
    </row>
    <row r="36" spans="1:15">
      <c r="A36" s="3">
        <v>38553</v>
      </c>
      <c r="B36" t="s">
        <v>17</v>
      </c>
      <c r="C36" t="s">
        <v>19</v>
      </c>
      <c r="D36" t="s">
        <v>24</v>
      </c>
      <c r="E36">
        <v>0</v>
      </c>
      <c r="F36">
        <v>0</v>
      </c>
      <c r="G36">
        <v>1</v>
      </c>
      <c r="H36">
        <v>0</v>
      </c>
      <c r="I36">
        <v>2</v>
      </c>
      <c r="J36">
        <v>0</v>
      </c>
      <c r="K36" s="4">
        <f>AVERAGE(E36:J36)</f>
        <v>0.5</v>
      </c>
      <c r="L36" s="4">
        <f>STDEV(E36:J36)</f>
        <v>0.83666002653407556</v>
      </c>
      <c r="M36" s="4">
        <f>L36/(6)^(1/2)</f>
        <v>0.34156502553198664</v>
      </c>
      <c r="N36" s="4">
        <v>531</v>
      </c>
      <c r="O36" s="4">
        <f>(K36/(20*(9/N36)))</f>
        <v>1.4750000000000001</v>
      </c>
    </row>
    <row r="37" spans="1:15">
      <c r="A37" s="3">
        <v>38511</v>
      </c>
      <c r="B37" t="s">
        <v>17</v>
      </c>
      <c r="C37" t="s">
        <v>19</v>
      </c>
      <c r="D37" t="s">
        <v>26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4">
        <f>AVERAGE(E37:J37)</f>
        <v>0.16666666666666666</v>
      </c>
      <c r="L37" s="4">
        <f>STDEV(E37:J37)</f>
        <v>0.40824829046386302</v>
      </c>
      <c r="M37" s="4">
        <f>L37/(6)^(1/2)</f>
        <v>0.16666666666666669</v>
      </c>
      <c r="N37" s="4">
        <v>531</v>
      </c>
      <c r="O37" s="4">
        <f>(K37/(20*(9/N37)))</f>
        <v>0.49166666666666664</v>
      </c>
    </row>
    <row r="38" spans="1:15">
      <c r="A38" s="3">
        <v>38518</v>
      </c>
      <c r="B38" t="s">
        <v>17</v>
      </c>
      <c r="C38" t="s">
        <v>19</v>
      </c>
      <c r="D38" t="s">
        <v>26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 s="4">
        <f>AVERAGE(E38:J38)</f>
        <v>0.16666666666666666</v>
      </c>
      <c r="L38" s="4">
        <f>STDEV(E38:J38)</f>
        <v>0.40824829046386302</v>
      </c>
      <c r="M38" s="4">
        <f>L38/(6)^(1/2)</f>
        <v>0.16666666666666669</v>
      </c>
      <c r="N38" s="4">
        <v>531</v>
      </c>
      <c r="O38" s="4">
        <f>(K38/(20*(9/N38)))</f>
        <v>0.49166666666666664</v>
      </c>
    </row>
    <row r="39" spans="1:15">
      <c r="A39" s="3">
        <v>38525</v>
      </c>
      <c r="B39" t="s">
        <v>17</v>
      </c>
      <c r="C39" t="s">
        <v>19</v>
      </c>
      <c r="D39" t="s">
        <v>26</v>
      </c>
      <c r="E39">
        <v>1</v>
      </c>
      <c r="F39">
        <v>0</v>
      </c>
      <c r="G39">
        <v>0</v>
      </c>
      <c r="H39">
        <v>0</v>
      </c>
      <c r="I39">
        <v>2</v>
      </c>
      <c r="J39">
        <v>0</v>
      </c>
      <c r="K39" s="4">
        <f>AVERAGE(E39:J39)</f>
        <v>0.5</v>
      </c>
      <c r="L39" s="4">
        <f>STDEV(E39:J39)</f>
        <v>0.83666002653407556</v>
      </c>
      <c r="M39" s="4">
        <f>L39/(6)^(1/2)</f>
        <v>0.34156502553198664</v>
      </c>
      <c r="N39" s="4">
        <v>531</v>
      </c>
      <c r="O39" s="4">
        <f>(K39/(20*(9/N39)))</f>
        <v>1.4750000000000001</v>
      </c>
    </row>
    <row r="40" spans="1:15">
      <c r="A40" s="3">
        <v>38546</v>
      </c>
      <c r="B40" t="s">
        <v>17</v>
      </c>
      <c r="C40" t="s">
        <v>19</v>
      </c>
      <c r="D40" t="s">
        <v>26</v>
      </c>
      <c r="E40">
        <v>0</v>
      </c>
      <c r="F40">
        <v>0</v>
      </c>
      <c r="G40">
        <v>1</v>
      </c>
      <c r="H40">
        <v>0</v>
      </c>
      <c r="I40">
        <v>1</v>
      </c>
      <c r="J40">
        <v>2</v>
      </c>
      <c r="K40" s="4">
        <f>AVERAGE(E40:J40)</f>
        <v>0.66666666666666663</v>
      </c>
      <c r="L40" s="4">
        <f>STDEV(E40:J40)</f>
        <v>0.81649658092772603</v>
      </c>
      <c r="M40" s="4">
        <f>L40/(6)^(1/2)</f>
        <v>0.33333333333333337</v>
      </c>
      <c r="N40" s="4">
        <v>531</v>
      </c>
      <c r="O40" s="4">
        <f>(K40/(20*(9/N40)))</f>
        <v>1.9666666666666666</v>
      </c>
    </row>
    <row r="41" spans="1:15">
      <c r="A41" s="3">
        <v>38539</v>
      </c>
      <c r="B41" t="s">
        <v>17</v>
      </c>
      <c r="C41" t="s">
        <v>19</v>
      </c>
      <c r="D41" t="s">
        <v>26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 s="4">
        <f>AVERAGE(E41:J41)</f>
        <v>0.5</v>
      </c>
      <c r="L41" s="4">
        <f>STDEV(E41:J41)</f>
        <v>0.83666002653407556</v>
      </c>
      <c r="M41" s="4">
        <f>L41/(6)^(1/2)</f>
        <v>0.34156502553198664</v>
      </c>
      <c r="N41" s="4">
        <v>531</v>
      </c>
      <c r="O41" s="4">
        <f>(K41/(20*(9/N41)))</f>
        <v>1.4750000000000001</v>
      </c>
    </row>
    <row r="42" spans="1:15">
      <c r="A42" s="3">
        <v>38532</v>
      </c>
      <c r="B42" t="s">
        <v>17</v>
      </c>
      <c r="C42" t="s">
        <v>19</v>
      </c>
      <c r="D42" t="s">
        <v>25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s="4">
        <f>AVERAGE(E42:J42)</f>
        <v>0.16666666666666666</v>
      </c>
      <c r="L42" s="4">
        <f>STDEV(E42:J42)</f>
        <v>0.40824829046386302</v>
      </c>
      <c r="M42" s="4">
        <f>L42/(6)^(1/2)</f>
        <v>0.16666666666666669</v>
      </c>
      <c r="N42" s="4">
        <v>531</v>
      </c>
      <c r="O42" s="4">
        <f>(K42/(20*(9/N42)))</f>
        <v>0.49166666666666664</v>
      </c>
    </row>
    <row r="43" spans="1:15">
      <c r="A43" s="3">
        <v>38511</v>
      </c>
      <c r="B43" t="s">
        <v>17</v>
      </c>
      <c r="C43" t="s">
        <v>19</v>
      </c>
      <c r="D43" t="s">
        <v>21</v>
      </c>
      <c r="E43">
        <v>0</v>
      </c>
      <c r="F43">
        <v>1</v>
      </c>
      <c r="G43">
        <v>4</v>
      </c>
      <c r="H43">
        <v>0</v>
      </c>
      <c r="I43">
        <v>1</v>
      </c>
      <c r="J43">
        <v>0</v>
      </c>
      <c r="K43" s="4">
        <f>AVERAGE(E43:J43)</f>
        <v>1</v>
      </c>
      <c r="L43" s="4">
        <f>STDEV(E43:J43)</f>
        <v>1.5491933384829668</v>
      </c>
      <c r="M43" s="4">
        <f>L43/(6)^(1/2)</f>
        <v>0.63245553203367599</v>
      </c>
      <c r="N43" s="4">
        <v>531</v>
      </c>
      <c r="O43" s="4">
        <f>(K43/(20*(9/N43)))</f>
        <v>2.95</v>
      </c>
    </row>
    <row r="44" spans="1:15">
      <c r="A44" s="3">
        <v>38518</v>
      </c>
      <c r="B44" t="s">
        <v>17</v>
      </c>
      <c r="C44" t="s">
        <v>19</v>
      </c>
      <c r="D44" t="s">
        <v>21</v>
      </c>
      <c r="E44">
        <v>1</v>
      </c>
      <c r="F44">
        <v>5</v>
      </c>
      <c r="G44">
        <v>1</v>
      </c>
      <c r="H44">
        <v>6</v>
      </c>
      <c r="I44">
        <v>3</v>
      </c>
      <c r="J44">
        <v>3</v>
      </c>
      <c r="K44" s="4">
        <f>AVERAGE(E44:J44)</f>
        <v>3.1666666666666665</v>
      </c>
      <c r="L44" s="4">
        <f>STDEV(E44:J44)</f>
        <v>2.0412414523193152</v>
      </c>
      <c r="M44" s="4">
        <f>L44/(6)^(1/2)</f>
        <v>0.83333333333333348</v>
      </c>
      <c r="N44" s="4">
        <v>531</v>
      </c>
      <c r="O44" s="4">
        <f>(K44/(20*(9/N44)))</f>
        <v>9.3416666666666668</v>
      </c>
    </row>
    <row r="45" spans="1:15">
      <c r="A45" s="3">
        <v>38532</v>
      </c>
      <c r="B45" t="s">
        <v>17</v>
      </c>
      <c r="C45" t="s">
        <v>19</v>
      </c>
      <c r="D45" t="s">
        <v>21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 s="4">
        <f>AVERAGE(E45:J45)</f>
        <v>0.16666666666666666</v>
      </c>
      <c r="L45" s="4">
        <f>STDEV(E45:J45)</f>
        <v>0.40824829046386302</v>
      </c>
      <c r="M45" s="4">
        <f>L45/(6)^(1/2)</f>
        <v>0.16666666666666669</v>
      </c>
      <c r="N45" s="4">
        <v>531</v>
      </c>
      <c r="O45" s="4">
        <f>(K45/(20*(9/N45)))</f>
        <v>0.49166666666666664</v>
      </c>
    </row>
    <row r="46" spans="1:15">
      <c r="A46" s="3">
        <v>38553</v>
      </c>
      <c r="B46" t="s">
        <v>17</v>
      </c>
      <c r="C46" t="s">
        <v>19</v>
      </c>
      <c r="D46" t="s">
        <v>21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 s="4">
        <f>AVERAGE(E46:J46)</f>
        <v>0.16666666666666666</v>
      </c>
      <c r="L46" s="4">
        <f>STDEV(E46:J46)</f>
        <v>0.40824829046386302</v>
      </c>
      <c r="M46" s="4">
        <f>L46/(6)^(1/2)</f>
        <v>0.16666666666666669</v>
      </c>
      <c r="N46" s="4">
        <v>531</v>
      </c>
      <c r="O46" s="4">
        <f>(K46/(20*(9/N46)))</f>
        <v>0.49166666666666664</v>
      </c>
    </row>
  </sheetData>
  <autoFilter ref="A1:Q1">
    <sortState ref="A2:Q46">
      <sortCondition ref="D1"/>
    </sortState>
  </autoFilter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B3" sqref="B3"/>
    </sheetView>
  </sheetViews>
  <sheetFormatPr defaultRowHeight="12.75"/>
  <cols>
    <col min="1" max="1" width="9.140625" style="3"/>
  </cols>
  <sheetData>
    <row r="1" spans="1:11">
      <c r="A1" t="s">
        <v>14</v>
      </c>
    </row>
    <row r="2" spans="1:11">
      <c r="A2" s="3" t="s">
        <v>0</v>
      </c>
      <c r="B2" t="s">
        <v>1</v>
      </c>
      <c r="C2" t="s">
        <v>23</v>
      </c>
      <c r="D2" t="s">
        <v>22</v>
      </c>
      <c r="E2" t="s">
        <v>20</v>
      </c>
      <c r="F2" t="s">
        <v>27</v>
      </c>
      <c r="G2" t="s">
        <v>18</v>
      </c>
      <c r="H2" t="s">
        <v>24</v>
      </c>
      <c r="I2" t="s">
        <v>26</v>
      </c>
      <c r="J2" t="s">
        <v>25</v>
      </c>
      <c r="K2" t="s">
        <v>21</v>
      </c>
    </row>
    <row r="3" spans="1:11">
      <c r="A3" s="3">
        <v>38511</v>
      </c>
      <c r="B3" t="s">
        <v>17</v>
      </c>
      <c r="C3">
        <v>24.583333333333336</v>
      </c>
      <c r="D3">
        <v>199.6166666666667</v>
      </c>
      <c r="E3">
        <v>88.991666666666674</v>
      </c>
      <c r="G3">
        <v>11.8</v>
      </c>
      <c r="I3">
        <v>0.49166666666666664</v>
      </c>
      <c r="K3">
        <v>2.95</v>
      </c>
    </row>
    <row r="4" spans="1:11">
      <c r="A4" s="3">
        <v>38518</v>
      </c>
      <c r="B4" t="s">
        <v>17</v>
      </c>
      <c r="C4">
        <v>24.091666666666665</v>
      </c>
      <c r="D4">
        <v>148.48333333333335</v>
      </c>
      <c r="E4">
        <v>21.633333333333333</v>
      </c>
      <c r="G4">
        <v>114.06666666666666</v>
      </c>
      <c r="H4">
        <v>7.375</v>
      </c>
      <c r="I4">
        <v>0.49166666666666664</v>
      </c>
      <c r="K4">
        <v>9.3416666666666668</v>
      </c>
    </row>
    <row r="5" spans="1:11">
      <c r="A5" s="3">
        <v>38525</v>
      </c>
      <c r="B5" t="s">
        <v>17</v>
      </c>
      <c r="C5">
        <v>3.4416666666666669</v>
      </c>
      <c r="D5">
        <v>38.35</v>
      </c>
      <c r="E5">
        <v>3.4416666666666669</v>
      </c>
      <c r="G5">
        <v>559.51666666666665</v>
      </c>
      <c r="H5">
        <v>4.4249999999999998</v>
      </c>
      <c r="I5">
        <v>1.4750000000000001</v>
      </c>
    </row>
    <row r="6" spans="1:11">
      <c r="A6" s="3">
        <v>38532</v>
      </c>
      <c r="B6" t="s">
        <v>17</v>
      </c>
      <c r="C6">
        <v>5.4083333333333332</v>
      </c>
      <c r="D6">
        <v>52.608333333333334</v>
      </c>
      <c r="E6">
        <v>23.108333333333334</v>
      </c>
      <c r="G6">
        <v>618.02499999999998</v>
      </c>
      <c r="H6">
        <v>6.3916666666666666</v>
      </c>
      <c r="J6">
        <v>0.49166666666666664</v>
      </c>
      <c r="K6">
        <v>0.49166666666666664</v>
      </c>
    </row>
    <row r="7" spans="1:11">
      <c r="A7" s="3">
        <v>38539</v>
      </c>
      <c r="B7" t="s">
        <v>17</v>
      </c>
      <c r="C7">
        <v>2.95</v>
      </c>
      <c r="D7">
        <v>55.55833333333333</v>
      </c>
      <c r="E7">
        <v>283.2</v>
      </c>
      <c r="F7">
        <v>0.49166666666666664</v>
      </c>
      <c r="G7">
        <v>458.23333333333341</v>
      </c>
      <c r="H7">
        <v>14.258333333333333</v>
      </c>
      <c r="I7">
        <v>1.4750000000000001</v>
      </c>
    </row>
    <row r="8" spans="1:11">
      <c r="A8" s="3">
        <v>38546</v>
      </c>
      <c r="B8" t="s">
        <v>17</v>
      </c>
      <c r="D8">
        <v>22.616666666666667</v>
      </c>
      <c r="E8">
        <v>294.50833333333333</v>
      </c>
      <c r="G8">
        <v>98.333333333333343</v>
      </c>
      <c r="H8">
        <v>3.4416666666666669</v>
      </c>
      <c r="I8">
        <v>1.9666666666666666</v>
      </c>
    </row>
    <row r="9" spans="1:11">
      <c r="A9" s="3">
        <v>38553</v>
      </c>
      <c r="B9" t="s">
        <v>17</v>
      </c>
      <c r="C9">
        <v>5.9</v>
      </c>
      <c r="D9">
        <v>118.98333333333335</v>
      </c>
      <c r="E9">
        <v>85.058333333333337</v>
      </c>
      <c r="F9">
        <v>0.49166666666666664</v>
      </c>
      <c r="G9">
        <v>33.433333333333337</v>
      </c>
      <c r="H9">
        <v>1.4750000000000001</v>
      </c>
      <c r="K9">
        <v>0.49166666666666664</v>
      </c>
    </row>
  </sheetData>
  <sortState ref="A3:K9">
    <sortCondition ref="A2:A8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2009-07-08T16:59:24Z</dcterms:created>
  <dcterms:modified xsi:type="dcterms:W3CDTF">2009-09-04T03:20:23Z</dcterms:modified>
</cp:coreProperties>
</file>